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1940" windowHeight="3390" activeTab="0"/>
  </bookViews>
  <sheets>
    <sheet name="használati" sheetId="1" r:id="rId1"/>
    <sheet name="Fogy-elsz." sheetId="2" r:id="rId2"/>
    <sheet name="Törzsadatok" sheetId="3" r:id="rId3"/>
    <sheet name="01" sheetId="4" r:id="rId4"/>
    <sheet name="02" sheetId="5" r:id="rId5"/>
    <sheet name="03" sheetId="6" r:id="rId6"/>
    <sheet name="04" sheetId="7" r:id="rId7"/>
    <sheet name="05" sheetId="8" r:id="rId8"/>
    <sheet name="06" sheetId="9" r:id="rId9"/>
    <sheet name="07" sheetId="10" r:id="rId10"/>
    <sheet name="08" sheetId="11" r:id="rId11"/>
    <sheet name="09" sheetId="12" r:id="rId12"/>
    <sheet name="10" sheetId="13" r:id="rId13"/>
    <sheet name="11" sheetId="14" r:id="rId14"/>
    <sheet name="12" sheetId="15" r:id="rId15"/>
    <sheet name="kiküld etalon" sheetId="16" r:id="rId16"/>
  </sheets>
  <definedNames/>
  <calcPr fullCalcOnLoad="1"/>
</workbook>
</file>

<file path=xl/sharedStrings.xml><?xml version="1.0" encoding="utf-8"?>
<sst xmlns="http://schemas.openxmlformats.org/spreadsheetml/2006/main" count="2553" uniqueCount="161">
  <si>
    <t>liter</t>
  </si>
  <si>
    <t>APEH által közzétett elszámolható üzemanyagárak:</t>
  </si>
  <si>
    <t>Ft / liter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</si>
  <si>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</si>
  <si>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</si>
  <si>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</si>
  <si>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</si>
  <si>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</si>
  <si>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</si>
  <si>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</si>
  <si>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</si>
  <si>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</si>
  <si>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</si>
  <si>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</si>
  <si>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</si>
  <si>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elszámolható üzemanyag fogyasztása:</t>
  </si>
  <si>
    <t>Apeh által elismert,</t>
  </si>
  <si>
    <t>motor térfogata:</t>
  </si>
  <si>
    <t>cm3</t>
  </si>
  <si>
    <t>Éves összesítő 
(forrás adatok)</t>
  </si>
  <si>
    <t>Itt ki kell tölteni a bekeretezett cellákat!</t>
  </si>
  <si>
    <t>Típus:</t>
  </si>
  <si>
    <t>Rendszám:</t>
  </si>
  <si>
    <t>bizonylat nélkül elszám. Összeg</t>
  </si>
  <si>
    <t>Ft/km</t>
  </si>
  <si>
    <t>hengerűrtartalom</t>
  </si>
  <si>
    <t>üzanyag</t>
  </si>
  <si>
    <t>1=benzik, 2=gázolaj</t>
  </si>
  <si>
    <t>Gázolaj üzemű gépkocsi alapnorma átalány</t>
  </si>
  <si>
    <t>Kiküldetési rendelvény</t>
  </si>
  <si>
    <t>Neve:</t>
  </si>
  <si>
    <t>Címe:</t>
  </si>
  <si>
    <t>Lakcíme:</t>
  </si>
  <si>
    <t>Adószáma:</t>
  </si>
  <si>
    <t>vége</t>
  </si>
  <si>
    <t>útvonala és célja</t>
  </si>
  <si>
    <t>10.</t>
  </si>
  <si>
    <t>11.</t>
  </si>
  <si>
    <t>12.</t>
  </si>
  <si>
    <t>13.</t>
  </si>
  <si>
    <t>14.</t>
  </si>
  <si>
    <t>15.</t>
  </si>
  <si>
    <t>Dátum:</t>
  </si>
  <si>
    <t>típusa:</t>
  </si>
  <si>
    <t>sor</t>
  </si>
  <si>
    <t>kezdete</t>
  </si>
  <si>
    <t xml:space="preserve">Közlekedési </t>
  </si>
  <si>
    <t>Futás-</t>
  </si>
  <si>
    <t>Szállás</t>
  </si>
  <si>
    <t>Le:</t>
  </si>
  <si>
    <t>szám</t>
  </si>
  <si>
    <t>eszköz</t>
  </si>
  <si>
    <t>költség</t>
  </si>
  <si>
    <t xml:space="preserve">kötelező </t>
  </si>
  <si>
    <t>költsége (Ft)</t>
  </si>
  <si>
    <t>(Ft)</t>
  </si>
  <si>
    <t xml:space="preserve">reggeli miatt </t>
  </si>
  <si>
    <t>01.</t>
  </si>
  <si>
    <t>szgk.</t>
  </si>
  <si>
    <t>02.</t>
  </si>
  <si>
    <t>03.</t>
  </si>
  <si>
    <t>04.</t>
  </si>
  <si>
    <t>05.</t>
  </si>
  <si>
    <t>06.</t>
  </si>
  <si>
    <t>07.</t>
  </si>
  <si>
    <t>08.</t>
  </si>
  <si>
    <t>09.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</si>
  <si>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</si>
  <si>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</si>
  <si>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</si>
  <si>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</si>
  <si>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</si>
  <si>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</si>
  <si>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</si>
  <si>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</si>
  <si>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</si>
  <si>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</si>
  <si>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</si>
  <si>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</si>
  <si>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</si>
  <si>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</si>
  <si>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</si>
  <si>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</si>
  <si>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</si>
  <si>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</si>
  <si>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</si>
  <si>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</si>
  <si>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ÖSSZESEN</t>
  </si>
  <si>
    <t>1. Alkalmazott üzemanyag</t>
  </si>
  <si>
    <t xml:space="preserve">2. Elszámoló ára                   </t>
  </si>
  <si>
    <t>4. Üzemanyag térítés</t>
  </si>
  <si>
    <t xml:space="preserve">3. Üzemanyag norma                                            </t>
  </si>
  <si>
    <t>5. Értékcsökkenés</t>
  </si>
  <si>
    <t>Mellékletek:</t>
  </si>
  <si>
    <t>utazási jegy:</t>
  </si>
  <si>
    <t>db</t>
  </si>
  <si>
    <t>szállodai számla</t>
  </si>
  <si>
    <t>egyéb:</t>
  </si>
  <si>
    <t>A munkáltató</t>
  </si>
  <si>
    <t>A munkavállaló vagy tag</t>
  </si>
  <si>
    <t>Anyja neve:</t>
  </si>
  <si>
    <t xml:space="preserve">Nettó kifizetendő: </t>
  </si>
  <si>
    <t xml:space="preserve">A kiküledtést elrendelem, a teljesítést igazolom: </t>
  </si>
  <si>
    <t>aláírás</t>
  </si>
  <si>
    <t>A fenti összeget átvettem:</t>
  </si>
  <si>
    <t>A rendelvény száma:</t>
  </si>
  <si>
    <t>Neve</t>
  </si>
  <si>
    <t>Címe</t>
  </si>
  <si>
    <t>Adószáma</t>
  </si>
  <si>
    <t>A munkavállaló (tag)</t>
  </si>
  <si>
    <t>neve</t>
  </si>
  <si>
    <t>címe</t>
  </si>
  <si>
    <t>születési helye</t>
  </si>
  <si>
    <t>születési ideje</t>
  </si>
  <si>
    <t>anyja neve</t>
  </si>
  <si>
    <t>adóazonosító jele</t>
  </si>
  <si>
    <t>K2009/1</t>
  </si>
  <si>
    <t>Honnan</t>
  </si>
  <si>
    <t>Hová</t>
  </si>
  <si>
    <t>Cél</t>
  </si>
  <si>
    <t>6. Összes térítés szgk.</t>
  </si>
  <si>
    <t>7. Összes költségtérítés</t>
  </si>
  <si>
    <t>8. levonásra kerülő szja</t>
  </si>
  <si>
    <t>Év:</t>
  </si>
  <si>
    <t>év</t>
  </si>
  <si>
    <t>Szül hely, idő:</t>
  </si>
  <si>
    <t>Adóaz jel:</t>
  </si>
  <si>
    <t>A hivatali, üzleti utazás költségtérítéséhez</t>
  </si>
  <si>
    <t xml:space="preserve">A jármű rendszáma: </t>
  </si>
  <si>
    <t>telj.</t>
  </si>
  <si>
    <t xml:space="preserve"> (km)</t>
  </si>
  <si>
    <t xml:space="preserve">az utolsó munka lap a kiküld etalon csak mintaként szolgál, azzal nincs mit tenni. </t>
  </si>
  <si>
    <t>A fogyasztás elszámolás lapon a bekeretezett (és szinezett) cellákat értelemszerűen fel kell tölteni.</t>
  </si>
  <si>
    <t>Az esetlegesen a táblázatban szereplő üzemanyag árak valószínűleg nem helyesek, csak a tesztelés során</t>
  </si>
  <si>
    <t>volt segítségemre.</t>
  </si>
  <si>
    <t>A törzsadatok oldalon minden sárga cellát fel kell tölteni adattal.</t>
  </si>
  <si>
    <t>Tekintettel a két alapados táblázatra, az ezekben feltüntetett adatokat a további oladalakon automatikusan</t>
  </si>
  <si>
    <t xml:space="preserve">átveszi az excell. </t>
  </si>
  <si>
    <t xml:space="preserve">Vonatkozik ez a számadatokra is. Arra azonban felhívom a figyelmet ha csak egy sort is beszúrunk, borulhat </t>
  </si>
  <si>
    <t>az egész, ilynekor minden képletet újra átnézni szükséges.</t>
  </si>
  <si>
    <t>A 01-12 lapok az év hónapjainak megfelelő kiküldetési rendelvényeket tartalmazzák.</t>
  </si>
  <si>
    <t>Eredményes felhasználást kívánok!</t>
  </si>
  <si>
    <t>A mellékelt excel táblázat lehet ebben segítség.</t>
  </si>
  <si>
    <t>2010.évben</t>
  </si>
  <si>
    <t xml:space="preserve"> </t>
  </si>
  <si>
    <t>2010 január elsejétől alkalmazható a kiküldetési rendelvény tagoknak és munkavállalóknak egyaránt.</t>
  </si>
  <si>
    <t>Benzinüzemű gépkocsi alapnorma átalány 2010</t>
  </si>
  <si>
    <t>jan.1-től</t>
  </si>
  <si>
    <t>február hó</t>
  </si>
  <si>
    <t>március hó</t>
  </si>
  <si>
    <t>január hó</t>
  </si>
  <si>
    <t xml:space="preserve">  </t>
  </si>
  <si>
    <t>április hó</t>
  </si>
  <si>
    <t>május hó</t>
  </si>
  <si>
    <t>június hó</t>
  </si>
  <si>
    <t>július hó</t>
  </si>
  <si>
    <t>augusztus hó</t>
  </si>
  <si>
    <t>szetember hó</t>
  </si>
  <si>
    <t>október hó</t>
  </si>
  <si>
    <t>november hó</t>
  </si>
  <si>
    <t>december hó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</si>
</sst>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mmm/\ d\.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\ &quot;Ft&quot;"/>
    <numFmt numFmtId="171" formatCode="[$-40E]yyyy\.\ mmmm\ d\."/>
    <numFmt numFmtId="172" formatCode="m\.\ d\.;@"/>
    <numFmt numFmtId="173" formatCode="[$-40E]mmm/\ d\.;@"/>
    <numFmt numFmtId="174" formatCode="mmm/yyyy"/>
    <numFmt numFmtId="175" formatCode="_-* #,##0.0\ &quot;Ft&quot;_-;\-* #,##0.0\ &quot;Ft&quot;_-;_-* &quot;-&quot;??\ &quot;Ft&quot;_-;_-@_-"/>
    <numFmt numFmtId="176" formatCode="_-* #,##0\ &quot;Ft&quot;_-;\-* #,##0\ &quot;Ft&quot;_-;_-* &quot;-&quot;??\ &quot;Ft&quot;_-;_-@_-"/>
  </numFmts>
  <fonts count="53">
    <font>
      <sz val="10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2"/>
    </font>
    <font>
      <sz val="10"/>
      <color indexed="18"/>
      <name val="Arial CE"/>
      <family val="2"/>
    </font>
    <font>
      <u val="single"/>
      <sz val="10"/>
      <color indexed="18"/>
      <name val="Arial CE"/>
      <family val="2"/>
    </font>
    <font>
      <b/>
      <sz val="10"/>
      <color indexed="18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u val="single"/>
      <sz val="10"/>
      <color indexed="18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0"/>
    </font>
    <font>
      <b/>
      <sz val="7.5"/>
      <name val="Arial CE"/>
      <family val="0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6" fontId="13" fillId="0" borderId="18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14" fontId="13" fillId="0" borderId="20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9" fillId="0" borderId="22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3" fillId="0" borderId="23" xfId="0" applyFont="1" applyBorder="1" applyAlignment="1">
      <alignment/>
    </xf>
    <xf numFmtId="0" fontId="9" fillId="0" borderId="19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9" fillId="0" borderId="21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164" fontId="11" fillId="0" borderId="20" xfId="0" applyNumberFormat="1" applyFont="1" applyBorder="1" applyAlignment="1">
      <alignment/>
    </xf>
    <xf numFmtId="164" fontId="15" fillId="0" borderId="20" xfId="0" applyNumberFormat="1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0" xfId="0" applyFont="1" applyAlignment="1">
      <alignment horizontal="center"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14" fontId="13" fillId="0" borderId="0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3" fillId="0" borderId="28" xfId="0" applyNumberFormat="1" applyFont="1" applyBorder="1" applyAlignment="1">
      <alignment/>
    </xf>
    <xf numFmtId="0" fontId="13" fillId="0" borderId="28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30" xfId="0" applyFont="1" applyBorder="1" applyAlignment="1">
      <alignment/>
    </xf>
    <xf numFmtId="16" fontId="13" fillId="0" borderId="31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3" fontId="13" fillId="0" borderId="28" xfId="0" applyNumberFormat="1" applyFont="1" applyBorder="1" applyAlignment="1">
      <alignment/>
    </xf>
    <xf numFmtId="173" fontId="13" fillId="0" borderId="20" xfId="0" applyNumberFormat="1" applyFont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 horizontal="right"/>
    </xf>
    <xf numFmtId="0" fontId="13" fillId="0" borderId="32" xfId="0" applyFont="1" applyBorder="1" applyAlignment="1">
      <alignment/>
    </xf>
    <xf numFmtId="173" fontId="13" fillId="0" borderId="12" xfId="0" applyNumberFormat="1" applyFont="1" applyBorder="1" applyAlignment="1">
      <alignment/>
    </xf>
    <xf numFmtId="176" fontId="13" fillId="0" borderId="28" xfId="57" applyNumberFormat="1" applyFont="1" applyBorder="1" applyAlignment="1">
      <alignment/>
    </xf>
    <xf numFmtId="176" fontId="13" fillId="0" borderId="34" xfId="57" applyNumberFormat="1" applyFont="1" applyBorder="1" applyAlignment="1">
      <alignment/>
    </xf>
    <xf numFmtId="176" fontId="13" fillId="0" borderId="20" xfId="57" applyNumberFormat="1" applyFont="1" applyBorder="1" applyAlignment="1">
      <alignment/>
    </xf>
    <xf numFmtId="176" fontId="13" fillId="0" borderId="35" xfId="57" applyNumberFormat="1" applyFont="1" applyBorder="1" applyAlignment="1">
      <alignment/>
    </xf>
    <xf numFmtId="176" fontId="13" fillId="0" borderId="12" xfId="57" applyNumberFormat="1" applyFont="1" applyBorder="1" applyAlignment="1">
      <alignment/>
    </xf>
    <xf numFmtId="176" fontId="13" fillId="0" borderId="36" xfId="57" applyNumberFormat="1" applyFont="1" applyBorder="1" applyAlignment="1">
      <alignment/>
    </xf>
    <xf numFmtId="16" fontId="13" fillId="0" borderId="37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 horizontal="left"/>
    </xf>
    <xf numFmtId="0" fontId="13" fillId="0" borderId="4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15" fillId="0" borderId="41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35" borderId="29" xfId="0" applyFont="1" applyFill="1" applyBorder="1" applyAlignment="1">
      <alignment horizontal="left"/>
    </xf>
    <xf numFmtId="0" fontId="2" fillId="35" borderId="40" xfId="0" applyFont="1" applyFill="1" applyBorder="1" applyAlignment="1">
      <alignment/>
    </xf>
    <xf numFmtId="0" fontId="2" fillId="35" borderId="33" xfId="0" applyFont="1" applyFill="1" applyBorder="1" applyAlignment="1">
      <alignment/>
    </xf>
    <xf numFmtId="0" fontId="2" fillId="35" borderId="42" xfId="0" applyFont="1" applyFill="1" applyBorder="1" applyAlignment="1">
      <alignment/>
    </xf>
    <xf numFmtId="176" fontId="2" fillId="35" borderId="42" xfId="57" applyNumberFormat="1" applyFont="1" applyFill="1" applyBorder="1" applyAlignment="1">
      <alignment/>
    </xf>
    <xf numFmtId="176" fontId="2" fillId="35" borderId="43" xfId="57" applyNumberFormat="1" applyFont="1" applyFill="1" applyBorder="1" applyAlignment="1">
      <alignment/>
    </xf>
    <xf numFmtId="0" fontId="17" fillId="0" borderId="0" xfId="0" applyFont="1" applyAlignment="1">
      <alignment/>
    </xf>
    <xf numFmtId="170" fontId="9" fillId="0" borderId="20" xfId="0" applyNumberFormat="1" applyFont="1" applyBorder="1" applyAlignment="1">
      <alignment/>
    </xf>
    <xf numFmtId="170" fontId="9" fillId="0" borderId="20" xfId="0" applyNumberFormat="1" applyFont="1" applyBorder="1" applyAlignment="1">
      <alignment horizontal="right"/>
    </xf>
    <xf numFmtId="0" fontId="15" fillId="0" borderId="19" xfId="0" applyFont="1" applyBorder="1" applyAlignment="1">
      <alignment/>
    </xf>
    <xf numFmtId="0" fontId="15" fillId="0" borderId="44" xfId="0" applyFont="1" applyBorder="1" applyAlignment="1">
      <alignment/>
    </xf>
    <xf numFmtId="0" fontId="5" fillId="33" borderId="45" xfId="0" applyFon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2" fillId="33" borderId="46" xfId="0" applyFont="1" applyFill="1" applyBorder="1" applyAlignment="1">
      <alignment/>
    </xf>
    <xf numFmtId="0" fontId="0" fillId="33" borderId="46" xfId="0" applyFill="1" applyBorder="1" applyAlignment="1">
      <alignment vertical="center"/>
    </xf>
    <xf numFmtId="0" fontId="5" fillId="33" borderId="13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1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18" fillId="35" borderId="33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164" fontId="18" fillId="35" borderId="32" xfId="0" applyNumberFormat="1" applyFont="1" applyFill="1" applyBorder="1" applyAlignment="1">
      <alignment/>
    </xf>
    <xf numFmtId="0" fontId="7" fillId="0" borderId="0" xfId="43" applyAlignment="1" applyProtection="1">
      <alignment/>
      <protection/>
    </xf>
    <xf numFmtId="0" fontId="0" fillId="34" borderId="0" xfId="0" applyFill="1" applyAlignment="1">
      <alignment horizontal="left"/>
    </xf>
    <xf numFmtId="14" fontId="0" fillId="34" borderId="0" xfId="0" applyNumberFormat="1" applyFill="1" applyAlignment="1">
      <alignment horizontal="left"/>
    </xf>
    <xf numFmtId="173" fontId="13" fillId="0" borderId="28" xfId="0" applyNumberFormat="1" applyFont="1" applyBorder="1" applyAlignment="1">
      <alignment horizontal="left"/>
    </xf>
    <xf numFmtId="17" fontId="0" fillId="0" borderId="0" xfId="0" applyNumberFormat="1" applyAlignment="1">
      <alignment/>
    </xf>
    <xf numFmtId="173" fontId="13" fillId="0" borderId="2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1" fillId="0" borderId="4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9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8"/>
  <sheetViews>
    <sheetView tabSelected="1" zoomScalePageLayoutView="0" workbookViewId="0" topLeftCell="A1">
      <selection activeCell="A4" sqref="A4"/>
    </sheetView>
  </sheetViews>
  <sheetFormatPr defaultColWidth="9.00390625" defaultRowHeight="12.75"/>
  <sheetData>
    <row r="5" ht="12.75">
      <c r="A5" t="s">
        <v>145</v>
      </c>
    </row>
    <row r="7" ht="12.75">
      <c r="A7" t="s">
        <v>142</v>
      </c>
    </row>
    <row r="9" ht="12.75">
      <c r="A9" t="s">
        <v>131</v>
      </c>
    </row>
    <row r="10" ht="12.75">
      <c r="A10" t="s">
        <v>132</v>
      </c>
    </row>
    <row r="11" ht="12.75">
      <c r="A11" t="s">
        <v>133</v>
      </c>
    </row>
    <row r="12" ht="12.75">
      <c r="A12" t="s">
        <v>134</v>
      </c>
    </row>
    <row r="13" ht="12.75">
      <c r="A13" t="s">
        <v>135</v>
      </c>
    </row>
    <row r="15" ht="12.75">
      <c r="A15" t="s">
        <v>136</v>
      </c>
    </row>
    <row r="16" ht="12.75">
      <c r="A16" t="s">
        <v>137</v>
      </c>
    </row>
    <row r="17" ht="12.75">
      <c r="A17" t="s">
        <v>138</v>
      </c>
    </row>
    <row r="18" ht="12.75">
      <c r="A18" t="s">
        <v>139</v>
      </c>
    </row>
    <row r="20" ht="12.75">
      <c r="A20" t="s">
        <v>140</v>
      </c>
    </row>
    <row r="24" ht="12.75">
      <c r="A24" t="s">
        <v>141</v>
      </c>
    </row>
    <row r="28" ht="12.75">
      <c r="E28" s="12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4.375" style="16" customWidth="1"/>
    <col min="2" max="2" width="7.00390625" style="16" customWidth="1"/>
    <col min="3" max="3" width="7.125" style="16" customWidth="1"/>
    <col min="4" max="6" width="9.25390625" style="16" customWidth="1"/>
    <col min="7" max="7" width="10.75390625" style="16" customWidth="1"/>
    <col min="8" max="8" width="8.00390625" style="16" customWidth="1"/>
    <col min="9" max="9" width="10.625" style="16" customWidth="1"/>
    <col min="10" max="10" width="9.625" style="22" bestFit="1" customWidth="1"/>
    <col min="11" max="11" width="9.125" style="22" customWidth="1"/>
    <col min="12" max="16384" width="9.125" style="16" customWidth="1"/>
  </cols>
  <sheetData>
    <row r="1" spans="9:11" ht="17.25" customHeight="1">
      <c r="I1" s="16" t="s">
        <v>105</v>
      </c>
      <c r="K1" s="117" t="s">
        <v>144</v>
      </c>
    </row>
    <row r="2" spans="1:11" ht="11.25">
      <c r="A2" s="140" t="s">
        <v>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1.25">
      <c r="A3" s="141" t="s">
        <v>127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spans="1:7" ht="11.25">
      <c r="A5" s="16" t="s">
        <v>98</v>
      </c>
      <c r="G5" s="16" t="s">
        <v>99</v>
      </c>
    </row>
    <row r="6" spans="1:8" ht="15" customHeight="1">
      <c r="A6" s="16" t="s">
        <v>30</v>
      </c>
      <c r="B6" s="16">
        <f>Törzsadatok!$B$6</f>
        <v>0</v>
      </c>
      <c r="G6" s="16" t="s">
        <v>30</v>
      </c>
      <c r="H6" s="16" t="str">
        <f>Törzsadatok!$B$14</f>
        <v> </v>
      </c>
    </row>
    <row r="7" spans="1:8" ht="15" customHeight="1">
      <c r="A7" s="16" t="s">
        <v>31</v>
      </c>
      <c r="B7" s="16" t="str">
        <f>Törzsadatok!$B$7</f>
        <v> </v>
      </c>
      <c r="G7" s="16" t="s">
        <v>32</v>
      </c>
      <c r="H7" s="16" t="str">
        <f>Törzsadatok!$B$15</f>
        <v> </v>
      </c>
    </row>
    <row r="8" spans="1:10" ht="15" customHeight="1">
      <c r="A8" s="16" t="s">
        <v>33</v>
      </c>
      <c r="C8" s="16" t="str">
        <f>Törzsadatok!$B$8</f>
        <v> </v>
      </c>
      <c r="G8" s="16" t="s">
        <v>125</v>
      </c>
      <c r="H8" s="16" t="str">
        <f>Törzsadatok!$B$16</f>
        <v> </v>
      </c>
      <c r="I8" s="55" t="str">
        <f>Törzsadatok!$B$17</f>
        <v> </v>
      </c>
      <c r="J8" s="55"/>
    </row>
    <row r="9" spans="7:8" ht="15" customHeight="1">
      <c r="G9" s="16" t="s">
        <v>100</v>
      </c>
      <c r="H9" s="16" t="str">
        <f>Törzsadatok!$B$18</f>
        <v> </v>
      </c>
    </row>
    <row r="10" spans="7:9" ht="15" customHeight="1">
      <c r="G10" s="16" t="s">
        <v>126</v>
      </c>
      <c r="H10" s="141" t="str">
        <f>Törzsadatok!$B$19</f>
        <v> </v>
      </c>
      <c r="I10" s="141"/>
    </row>
    <row r="11" spans="2:4" ht="11.25">
      <c r="B11" s="16" t="s">
        <v>123</v>
      </c>
      <c r="C11" s="16">
        <f>Törzsadatok!$F$7</f>
        <v>2010</v>
      </c>
      <c r="D11" s="52" t="s">
        <v>155</v>
      </c>
    </row>
    <row r="12" ht="12" thickBot="1"/>
    <row r="13" spans="1:11" ht="13.5" customHeight="1" thickBot="1">
      <c r="A13" s="142" t="s">
        <v>128</v>
      </c>
      <c r="B13" s="143"/>
      <c r="C13" s="144"/>
      <c r="D13" s="14" t="str">
        <f>'Fogy-elsz.'!$E$19</f>
        <v> </v>
      </c>
      <c r="E13" s="72"/>
      <c r="F13" s="73"/>
      <c r="G13" s="74" t="s">
        <v>43</v>
      </c>
      <c r="H13" s="13" t="str">
        <f>'Fogy-elsz.'!$C$19</f>
        <v> </v>
      </c>
      <c r="I13" s="36"/>
      <c r="J13" s="13"/>
      <c r="K13" s="75"/>
    </row>
    <row r="14" spans="1:11" ht="12" hidden="1" thickBot="1">
      <c r="A14" s="71"/>
      <c r="B14" s="47"/>
      <c r="C14" s="47"/>
      <c r="D14" s="47"/>
      <c r="E14" s="47"/>
      <c r="F14" s="64"/>
      <c r="G14" s="56"/>
      <c r="H14" s="56"/>
      <c r="I14" s="63"/>
      <c r="J14" s="65"/>
      <c r="K14" s="46"/>
    </row>
    <row r="15" spans="1:11" s="22" customFormat="1" ht="12.75" customHeight="1" thickBot="1">
      <c r="A15" s="17" t="s">
        <v>44</v>
      </c>
      <c r="B15" s="17" t="s">
        <v>45</v>
      </c>
      <c r="C15" s="60" t="s">
        <v>34</v>
      </c>
      <c r="D15" s="135" t="s">
        <v>35</v>
      </c>
      <c r="E15" s="136"/>
      <c r="F15" s="137"/>
      <c r="G15" s="61" t="s">
        <v>46</v>
      </c>
      <c r="H15" s="19" t="s">
        <v>47</v>
      </c>
      <c r="I15" s="21" t="s">
        <v>46</v>
      </c>
      <c r="J15" s="67" t="s">
        <v>48</v>
      </c>
      <c r="K15" s="44" t="s">
        <v>49</v>
      </c>
    </row>
    <row r="16" spans="1:11" s="22" customFormat="1" ht="10.5" customHeight="1">
      <c r="A16" s="19" t="s">
        <v>50</v>
      </c>
      <c r="B16" s="19"/>
      <c r="C16" s="19"/>
      <c r="D16" s="19" t="s">
        <v>117</v>
      </c>
      <c r="E16" s="19" t="s">
        <v>118</v>
      </c>
      <c r="F16" s="19" t="s">
        <v>119</v>
      </c>
      <c r="G16" s="18" t="s">
        <v>51</v>
      </c>
      <c r="H16" s="19" t="s">
        <v>129</v>
      </c>
      <c r="I16" s="21" t="s">
        <v>51</v>
      </c>
      <c r="J16" s="20" t="s">
        <v>52</v>
      </c>
      <c r="K16" s="44" t="s">
        <v>53</v>
      </c>
    </row>
    <row r="17" spans="1:11" ht="10.5" customHeight="1" thickBot="1">
      <c r="A17" s="23"/>
      <c r="B17" s="24"/>
      <c r="C17" s="24"/>
      <c r="D17" s="24"/>
      <c r="E17" s="24"/>
      <c r="F17" s="24"/>
      <c r="G17" s="25"/>
      <c r="H17" s="26" t="s">
        <v>130</v>
      </c>
      <c r="I17" s="28" t="s">
        <v>54</v>
      </c>
      <c r="J17" s="27" t="s">
        <v>55</v>
      </c>
      <c r="K17" s="45" t="s">
        <v>56</v>
      </c>
    </row>
    <row r="18" spans="1:11" ht="10.5" customHeight="1">
      <c r="A18" s="66" t="s">
        <v>57</v>
      </c>
      <c r="B18" s="68">
        <v>40360</v>
      </c>
      <c r="C18" s="68">
        <v>40360</v>
      </c>
      <c r="D18" s="62"/>
      <c r="E18" s="62"/>
      <c r="F18" s="63"/>
      <c r="G18" s="63" t="s">
        <v>58</v>
      </c>
      <c r="H18" s="63" t="s">
        <v>144</v>
      </c>
      <c r="I18" s="77" t="e">
        <f>$F$55*H18*$F$56/100</f>
        <v>#VALUE!</v>
      </c>
      <c r="J18" s="77"/>
      <c r="K18" s="78"/>
    </row>
    <row r="19" spans="1:11" ht="10.5" customHeight="1">
      <c r="A19" s="29" t="s">
        <v>59</v>
      </c>
      <c r="B19" s="69" t="s">
        <v>144</v>
      </c>
      <c r="C19" s="69"/>
      <c r="D19" s="33"/>
      <c r="E19" s="33"/>
      <c r="F19" s="31"/>
      <c r="G19" s="31" t="s">
        <v>58</v>
      </c>
      <c r="H19" s="31" t="s">
        <v>144</v>
      </c>
      <c r="I19" s="79" t="e">
        <f aca="true" t="shared" si="0" ref="I19:I52">$F$55*H19*$F$56/100</f>
        <v>#VALUE!</v>
      </c>
      <c r="J19" s="79"/>
      <c r="K19" s="80"/>
    </row>
    <row r="20" spans="1:11" ht="10.5" customHeight="1">
      <c r="A20" s="29" t="s">
        <v>60</v>
      </c>
      <c r="B20" s="69" t="s">
        <v>144</v>
      </c>
      <c r="C20" s="69"/>
      <c r="D20" s="33"/>
      <c r="E20" s="33"/>
      <c r="F20" s="31"/>
      <c r="G20" s="31" t="s">
        <v>58</v>
      </c>
      <c r="H20" s="31" t="s">
        <v>144</v>
      </c>
      <c r="I20" s="79" t="e">
        <f t="shared" si="0"/>
        <v>#VALUE!</v>
      </c>
      <c r="J20" s="79"/>
      <c r="K20" s="80"/>
    </row>
    <row r="21" spans="1:11" ht="10.5" customHeight="1">
      <c r="A21" s="29" t="s">
        <v>61</v>
      </c>
      <c r="B21" s="69" t="s">
        <v>144</v>
      </c>
      <c r="C21" s="69"/>
      <c r="D21" s="33"/>
      <c r="E21" s="33"/>
      <c r="F21" s="31"/>
      <c r="G21" s="31" t="s">
        <v>58</v>
      </c>
      <c r="H21" s="31" t="s">
        <v>144</v>
      </c>
      <c r="I21" s="79" t="e">
        <f t="shared" si="0"/>
        <v>#VALUE!</v>
      </c>
      <c r="J21" s="79"/>
      <c r="K21" s="80"/>
    </row>
    <row r="22" spans="1:11" ht="10.5" customHeight="1">
      <c r="A22" s="29" t="s">
        <v>62</v>
      </c>
      <c r="B22" s="69" t="s">
        <v>144</v>
      </c>
      <c r="C22" s="69"/>
      <c r="D22" s="31"/>
      <c r="E22" s="31"/>
      <c r="F22" s="31"/>
      <c r="G22" s="31" t="s">
        <v>58</v>
      </c>
      <c r="H22" s="31" t="s">
        <v>144</v>
      </c>
      <c r="I22" s="79" t="e">
        <f t="shared" si="0"/>
        <v>#VALUE!</v>
      </c>
      <c r="J22" s="79"/>
      <c r="K22" s="80"/>
    </row>
    <row r="23" spans="1:11" ht="10.5" customHeight="1">
      <c r="A23" s="29" t="s">
        <v>63</v>
      </c>
      <c r="B23" s="69" t="s">
        <v>144</v>
      </c>
      <c r="C23" s="69"/>
      <c r="D23" s="31"/>
      <c r="E23" s="31"/>
      <c r="F23" s="31"/>
      <c r="G23" s="31" t="s">
        <v>58</v>
      </c>
      <c r="H23" s="31" t="s">
        <v>144</v>
      </c>
      <c r="I23" s="79" t="e">
        <f t="shared" si="0"/>
        <v>#VALUE!</v>
      </c>
      <c r="J23" s="79"/>
      <c r="K23" s="80"/>
    </row>
    <row r="24" spans="1:11" ht="10.5" customHeight="1">
      <c r="A24" s="29" t="s">
        <v>64</v>
      </c>
      <c r="B24" s="69" t="s">
        <v>144</v>
      </c>
      <c r="C24" s="69"/>
      <c r="D24" s="31"/>
      <c r="E24" s="31"/>
      <c r="F24" s="31"/>
      <c r="G24" s="31" t="s">
        <v>58</v>
      </c>
      <c r="H24" s="31" t="s">
        <v>144</v>
      </c>
      <c r="I24" s="79" t="e">
        <f t="shared" si="0"/>
        <v>#VALUE!</v>
      </c>
      <c r="J24" s="79"/>
      <c r="K24" s="80"/>
    </row>
    <row r="25" spans="1:11" ht="10.5" customHeight="1">
      <c r="A25" s="29" t="s">
        <v>65</v>
      </c>
      <c r="B25" s="69" t="s">
        <v>144</v>
      </c>
      <c r="C25" s="69"/>
      <c r="D25" s="31"/>
      <c r="E25" s="31"/>
      <c r="F25" s="31"/>
      <c r="G25" s="31" t="s">
        <v>58</v>
      </c>
      <c r="H25" s="31" t="s">
        <v>144</v>
      </c>
      <c r="I25" s="79" t="e">
        <f t="shared" si="0"/>
        <v>#VALUE!</v>
      </c>
      <c r="J25" s="79"/>
      <c r="K25" s="80"/>
    </row>
    <row r="26" spans="1:11" ht="10.5" customHeight="1">
      <c r="A26" s="34" t="s">
        <v>66</v>
      </c>
      <c r="B26" s="69" t="s">
        <v>144</v>
      </c>
      <c r="C26" s="69"/>
      <c r="D26" s="31"/>
      <c r="E26" s="31"/>
      <c r="F26" s="31"/>
      <c r="G26" s="31" t="s">
        <v>58</v>
      </c>
      <c r="H26" s="31" t="s">
        <v>144</v>
      </c>
      <c r="I26" s="79" t="e">
        <f t="shared" si="0"/>
        <v>#VALUE!</v>
      </c>
      <c r="J26" s="79"/>
      <c r="K26" s="80"/>
    </row>
    <row r="27" spans="1:11" ht="10.5" customHeight="1">
      <c r="A27" s="29" t="s">
        <v>36</v>
      </c>
      <c r="B27" s="69" t="s">
        <v>144</v>
      </c>
      <c r="C27" s="69"/>
      <c r="D27" s="31"/>
      <c r="E27" s="31"/>
      <c r="F27" s="31"/>
      <c r="G27" s="31" t="s">
        <v>58</v>
      </c>
      <c r="H27" s="31" t="s">
        <v>144</v>
      </c>
      <c r="I27" s="79" t="e">
        <f t="shared" si="0"/>
        <v>#VALUE!</v>
      </c>
      <c r="J27" s="79"/>
      <c r="K27" s="80"/>
    </row>
    <row r="28" spans="1:11" ht="10.5" customHeight="1">
      <c r="A28" s="29" t="s">
        <v>37</v>
      </c>
      <c r="B28" s="69" t="s">
        <v>144</v>
      </c>
      <c r="C28" s="69"/>
      <c r="D28" s="31"/>
      <c r="E28" s="31"/>
      <c r="F28" s="31"/>
      <c r="G28" s="31" t="s">
        <v>58</v>
      </c>
      <c r="H28" s="31" t="s">
        <v>144</v>
      </c>
      <c r="I28" s="79" t="e">
        <f t="shared" si="0"/>
        <v>#VALUE!</v>
      </c>
      <c r="J28" s="79"/>
      <c r="K28" s="80"/>
    </row>
    <row r="29" spans="1:11" ht="10.5" customHeight="1">
      <c r="A29" s="29" t="s">
        <v>38</v>
      </c>
      <c r="B29" s="69" t="s">
        <v>144</v>
      </c>
      <c r="C29" s="69"/>
      <c r="D29" s="31"/>
      <c r="E29" s="31"/>
      <c r="F29" s="31"/>
      <c r="G29" s="31" t="s">
        <v>58</v>
      </c>
      <c r="H29" s="31" t="s">
        <v>144</v>
      </c>
      <c r="I29" s="79" t="e">
        <f t="shared" si="0"/>
        <v>#VALUE!</v>
      </c>
      <c r="J29" s="79"/>
      <c r="K29" s="80"/>
    </row>
    <row r="30" spans="1:11" ht="10.5" customHeight="1">
      <c r="A30" s="29" t="s">
        <v>39</v>
      </c>
      <c r="B30" s="69" t="s">
        <v>144</v>
      </c>
      <c r="C30" s="69"/>
      <c r="D30" s="31"/>
      <c r="E30" s="31"/>
      <c r="F30" s="31"/>
      <c r="G30" s="31" t="s">
        <v>58</v>
      </c>
      <c r="H30" s="31" t="s">
        <v>144</v>
      </c>
      <c r="I30" s="79" t="e">
        <f t="shared" si="0"/>
        <v>#VALUE!</v>
      </c>
      <c r="J30" s="79"/>
      <c r="K30" s="80"/>
    </row>
    <row r="31" spans="1:11" ht="10.5" customHeight="1">
      <c r="A31" s="29" t="s">
        <v>40</v>
      </c>
      <c r="B31" s="69" t="s">
        <v>144</v>
      </c>
      <c r="C31" s="69"/>
      <c r="D31" s="31"/>
      <c r="E31" s="31"/>
      <c r="F31" s="31"/>
      <c r="G31" s="31" t="s">
        <v>58</v>
      </c>
      <c r="H31" s="31" t="s">
        <v>144</v>
      </c>
      <c r="I31" s="79" t="e">
        <f t="shared" si="0"/>
        <v>#VALUE!</v>
      </c>
      <c r="J31" s="79"/>
      <c r="K31" s="80"/>
    </row>
    <row r="32" spans="1:11" ht="10.5" customHeight="1">
      <c r="A32" s="29" t="s">
        <v>41</v>
      </c>
      <c r="B32" s="69" t="s">
        <v>144</v>
      </c>
      <c r="C32" s="69"/>
      <c r="D32" s="31"/>
      <c r="E32" s="31"/>
      <c r="F32" s="31"/>
      <c r="G32" s="31" t="s">
        <v>58</v>
      </c>
      <c r="H32" s="31" t="s">
        <v>144</v>
      </c>
      <c r="I32" s="79" t="e">
        <f t="shared" si="0"/>
        <v>#VALUE!</v>
      </c>
      <c r="J32" s="79"/>
      <c r="K32" s="80"/>
    </row>
    <row r="33" spans="1:11" ht="10.5" customHeight="1">
      <c r="A33" s="29" t="s">
        <v>67</v>
      </c>
      <c r="B33" s="69" t="s">
        <v>144</v>
      </c>
      <c r="C33" s="69"/>
      <c r="D33" s="31"/>
      <c r="E33" s="31"/>
      <c r="F33" s="31"/>
      <c r="G33" s="31" t="s">
        <v>58</v>
      </c>
      <c r="H33" s="31" t="s">
        <v>144</v>
      </c>
      <c r="I33" s="79" t="e">
        <f t="shared" si="0"/>
        <v>#VALUE!</v>
      </c>
      <c r="J33" s="79"/>
      <c r="K33" s="80"/>
    </row>
    <row r="34" spans="1:11" ht="10.5" customHeight="1">
      <c r="A34" s="29" t="s">
        <v>68</v>
      </c>
      <c r="B34" s="70" t="s">
        <v>144</v>
      </c>
      <c r="C34" s="70"/>
      <c r="D34" s="35"/>
      <c r="E34" s="35"/>
      <c r="F34" s="31"/>
      <c r="G34" s="31" t="s">
        <v>58</v>
      </c>
      <c r="H34" s="31" t="s">
        <v>144</v>
      </c>
      <c r="I34" s="79" t="e">
        <f t="shared" si="0"/>
        <v>#VALUE!</v>
      </c>
      <c r="J34" s="79"/>
      <c r="K34" s="80"/>
    </row>
    <row r="35" spans="1:11" ht="10.5" customHeight="1">
      <c r="A35" s="29" t="s">
        <v>69</v>
      </c>
      <c r="B35" s="69" t="s">
        <v>144</v>
      </c>
      <c r="C35" s="69"/>
      <c r="D35" s="31"/>
      <c r="E35" s="31"/>
      <c r="F35" s="31"/>
      <c r="G35" s="31" t="s">
        <v>58</v>
      </c>
      <c r="H35" s="31" t="s">
        <v>144</v>
      </c>
      <c r="I35" s="79" t="e">
        <f t="shared" si="0"/>
        <v>#VALUE!</v>
      </c>
      <c r="J35" s="79"/>
      <c r="K35" s="80"/>
    </row>
    <row r="36" spans="1:11" ht="10.5" customHeight="1">
      <c r="A36" s="29" t="s">
        <v>70</v>
      </c>
      <c r="B36" s="69" t="s">
        <v>144</v>
      </c>
      <c r="C36" s="69"/>
      <c r="D36" s="31"/>
      <c r="E36" s="31"/>
      <c r="F36" s="31"/>
      <c r="G36" s="31" t="s">
        <v>58</v>
      </c>
      <c r="H36" s="31" t="s">
        <v>144</v>
      </c>
      <c r="I36" s="79" t="e">
        <f t="shared" si="0"/>
        <v>#VALUE!</v>
      </c>
      <c r="J36" s="79"/>
      <c r="K36" s="80"/>
    </row>
    <row r="37" spans="1:11" ht="10.5" customHeight="1">
      <c r="A37" s="29" t="s">
        <v>71</v>
      </c>
      <c r="B37" s="69" t="s">
        <v>144</v>
      </c>
      <c r="C37" s="69"/>
      <c r="D37" s="31"/>
      <c r="E37" s="31"/>
      <c r="F37" s="31"/>
      <c r="G37" s="31" t="s">
        <v>58</v>
      </c>
      <c r="H37" s="31" t="s">
        <v>144</v>
      </c>
      <c r="I37" s="79" t="e">
        <f t="shared" si="0"/>
        <v>#VALUE!</v>
      </c>
      <c r="J37" s="79"/>
      <c r="K37" s="80"/>
    </row>
    <row r="38" spans="1:11" ht="10.5" customHeight="1">
      <c r="A38" s="29" t="s">
        <v>72</v>
      </c>
      <c r="B38" s="69" t="s">
        <v>144</v>
      </c>
      <c r="C38" s="69"/>
      <c r="D38" s="31"/>
      <c r="E38" s="31"/>
      <c r="F38" s="31"/>
      <c r="G38" s="31" t="s">
        <v>58</v>
      </c>
      <c r="H38" s="31" t="s">
        <v>144</v>
      </c>
      <c r="I38" s="79" t="e">
        <f t="shared" si="0"/>
        <v>#VALUE!</v>
      </c>
      <c r="J38" s="79"/>
      <c r="K38" s="80"/>
    </row>
    <row r="39" spans="1:11" ht="10.5" customHeight="1">
      <c r="A39" s="29" t="s">
        <v>73</v>
      </c>
      <c r="B39" s="69" t="s">
        <v>144</v>
      </c>
      <c r="C39" s="69"/>
      <c r="D39" s="31"/>
      <c r="E39" s="31"/>
      <c r="F39" s="31"/>
      <c r="G39" s="31" t="s">
        <v>58</v>
      </c>
      <c r="H39" s="31" t="s">
        <v>144</v>
      </c>
      <c r="I39" s="79" t="e">
        <f t="shared" si="0"/>
        <v>#VALUE!</v>
      </c>
      <c r="J39" s="79"/>
      <c r="K39" s="80"/>
    </row>
    <row r="40" spans="1:11" ht="10.5" customHeight="1">
      <c r="A40" s="29" t="s">
        <v>74</v>
      </c>
      <c r="B40" s="69" t="s">
        <v>144</v>
      </c>
      <c r="C40" s="69"/>
      <c r="D40" s="31"/>
      <c r="E40" s="31"/>
      <c r="F40" s="31"/>
      <c r="G40" s="31" t="s">
        <v>58</v>
      </c>
      <c r="H40" s="31" t="s">
        <v>144</v>
      </c>
      <c r="I40" s="79" t="e">
        <f t="shared" si="0"/>
        <v>#VALUE!</v>
      </c>
      <c r="J40" s="79"/>
      <c r="K40" s="80"/>
    </row>
    <row r="41" spans="1:11" ht="10.5" customHeight="1">
      <c r="A41" s="29" t="s">
        <v>75</v>
      </c>
      <c r="B41" s="69" t="s">
        <v>144</v>
      </c>
      <c r="C41" s="69"/>
      <c r="D41" s="31"/>
      <c r="E41" s="31"/>
      <c r="F41" s="31"/>
      <c r="G41" s="31" t="s">
        <v>58</v>
      </c>
      <c r="H41" s="31" t="s">
        <v>144</v>
      </c>
      <c r="I41" s="79" t="e">
        <f t="shared" si="0"/>
        <v>#VALUE!</v>
      </c>
      <c r="J41" s="79"/>
      <c r="K41" s="80"/>
    </row>
    <row r="42" spans="1:11" ht="10.5" customHeight="1">
      <c r="A42" s="29" t="s">
        <v>76</v>
      </c>
      <c r="B42" s="69" t="s">
        <v>144</v>
      </c>
      <c r="C42" s="69"/>
      <c r="D42" s="31"/>
      <c r="E42" s="31"/>
      <c r="F42" s="31"/>
      <c r="G42" s="31" t="s">
        <v>58</v>
      </c>
      <c r="H42" s="31" t="s">
        <v>144</v>
      </c>
      <c r="I42" s="79" t="e">
        <f t="shared" si="0"/>
        <v>#VALUE!</v>
      </c>
      <c r="J42" s="79"/>
      <c r="K42" s="80"/>
    </row>
    <row r="43" spans="1:11" ht="10.5" customHeight="1">
      <c r="A43" s="29" t="s">
        <v>77</v>
      </c>
      <c r="B43" s="69" t="s">
        <v>144</v>
      </c>
      <c r="C43" s="69"/>
      <c r="D43" s="31"/>
      <c r="E43" s="31"/>
      <c r="F43" s="31"/>
      <c r="G43" s="31" t="s">
        <v>58</v>
      </c>
      <c r="H43" s="31" t="s">
        <v>144</v>
      </c>
      <c r="I43" s="79" t="e">
        <f t="shared" si="0"/>
        <v>#VALUE!</v>
      </c>
      <c r="J43" s="79"/>
      <c r="K43" s="80"/>
    </row>
    <row r="44" spans="1:11" ht="10.5" customHeight="1">
      <c r="A44" s="29" t="s">
        <v>78</v>
      </c>
      <c r="B44" s="69" t="s">
        <v>144</v>
      </c>
      <c r="C44" s="69"/>
      <c r="D44" s="31"/>
      <c r="E44" s="31"/>
      <c r="F44" s="31"/>
      <c r="G44" s="31" t="s">
        <v>58</v>
      </c>
      <c r="H44" s="31" t="s">
        <v>144</v>
      </c>
      <c r="I44" s="79" t="e">
        <f t="shared" si="0"/>
        <v>#VALUE!</v>
      </c>
      <c r="J44" s="79"/>
      <c r="K44" s="80"/>
    </row>
    <row r="45" spans="1:11" ht="10.5" customHeight="1">
      <c r="A45" s="29" t="s">
        <v>79</v>
      </c>
      <c r="B45" s="69" t="s">
        <v>144</v>
      </c>
      <c r="C45" s="69"/>
      <c r="D45" s="31"/>
      <c r="E45" s="31"/>
      <c r="F45" s="31"/>
      <c r="G45" s="31" t="s">
        <v>58</v>
      </c>
      <c r="H45" s="31" t="s">
        <v>144</v>
      </c>
      <c r="I45" s="79" t="e">
        <f t="shared" si="0"/>
        <v>#VALUE!</v>
      </c>
      <c r="J45" s="79"/>
      <c r="K45" s="80"/>
    </row>
    <row r="46" spans="1:11" ht="10.5" customHeight="1">
      <c r="A46" s="29" t="s">
        <v>80</v>
      </c>
      <c r="B46" s="69" t="s">
        <v>144</v>
      </c>
      <c r="C46" s="69"/>
      <c r="D46" s="31"/>
      <c r="E46" s="31"/>
      <c r="F46" s="31"/>
      <c r="G46" s="31" t="s">
        <v>58</v>
      </c>
      <c r="H46" s="31" t="s">
        <v>144</v>
      </c>
      <c r="I46" s="79" t="e">
        <f t="shared" si="0"/>
        <v>#VALUE!</v>
      </c>
      <c r="J46" s="79"/>
      <c r="K46" s="80"/>
    </row>
    <row r="47" spans="1:11" ht="10.5" customHeight="1">
      <c r="A47" s="29" t="s">
        <v>81</v>
      </c>
      <c r="B47" s="69" t="s">
        <v>144</v>
      </c>
      <c r="C47" s="69"/>
      <c r="D47" s="31"/>
      <c r="E47" s="31"/>
      <c r="F47" s="31"/>
      <c r="G47" s="31" t="s">
        <v>58</v>
      </c>
      <c r="H47" s="31" t="s">
        <v>144</v>
      </c>
      <c r="I47" s="79" t="e">
        <f t="shared" si="0"/>
        <v>#VALUE!</v>
      </c>
      <c r="J47" s="79"/>
      <c r="K47" s="80"/>
    </row>
    <row r="48" spans="1:11" ht="10.5" customHeight="1">
      <c r="A48" s="29" t="s">
        <v>82</v>
      </c>
      <c r="B48" s="69"/>
      <c r="C48" s="69"/>
      <c r="D48" s="31"/>
      <c r="E48" s="31"/>
      <c r="F48" s="31"/>
      <c r="G48" s="31" t="s">
        <v>58</v>
      </c>
      <c r="H48" s="31"/>
      <c r="I48" s="79" t="e">
        <f t="shared" si="0"/>
        <v>#VALUE!</v>
      </c>
      <c r="J48" s="79"/>
      <c r="K48" s="80"/>
    </row>
    <row r="49" spans="1:11" ht="10.5" customHeight="1">
      <c r="A49" s="29" t="s">
        <v>83</v>
      </c>
      <c r="B49" s="69"/>
      <c r="C49" s="69"/>
      <c r="D49" s="31"/>
      <c r="E49" s="31"/>
      <c r="F49" s="31"/>
      <c r="G49" s="31" t="s">
        <v>58</v>
      </c>
      <c r="H49" s="31"/>
      <c r="I49" s="79" t="e">
        <f t="shared" si="0"/>
        <v>#VALUE!</v>
      </c>
      <c r="J49" s="79"/>
      <c r="K49" s="80"/>
    </row>
    <row r="50" spans="1:11" ht="10.5" customHeight="1">
      <c r="A50" s="29" t="s">
        <v>84</v>
      </c>
      <c r="B50" s="69"/>
      <c r="C50" s="69"/>
      <c r="D50" s="31"/>
      <c r="E50" s="31"/>
      <c r="F50" s="31"/>
      <c r="G50" s="31" t="s">
        <v>58</v>
      </c>
      <c r="H50" s="31"/>
      <c r="I50" s="79" t="e">
        <f t="shared" si="0"/>
        <v>#VALUE!</v>
      </c>
      <c r="J50" s="79"/>
      <c r="K50" s="80"/>
    </row>
    <row r="51" spans="1:11" ht="10.5" customHeight="1">
      <c r="A51" s="29" t="s">
        <v>85</v>
      </c>
      <c r="B51" s="69"/>
      <c r="C51" s="69"/>
      <c r="D51" s="31"/>
      <c r="E51" s="31"/>
      <c r="F51" s="31"/>
      <c r="G51" s="31" t="s">
        <v>58</v>
      </c>
      <c r="H51" s="31"/>
      <c r="I51" s="79" t="e">
        <f t="shared" si="0"/>
        <v>#VALUE!</v>
      </c>
      <c r="J51" s="79"/>
      <c r="K51" s="80"/>
    </row>
    <row r="52" spans="1:11" ht="10.5" customHeight="1" thickBot="1">
      <c r="A52" s="83" t="s">
        <v>86</v>
      </c>
      <c r="B52" s="76"/>
      <c r="C52" s="76"/>
      <c r="D52" s="15"/>
      <c r="E52" s="15"/>
      <c r="F52" s="15"/>
      <c r="G52" s="15" t="s">
        <v>58</v>
      </c>
      <c r="H52" s="15"/>
      <c r="I52" s="81" t="e">
        <f t="shared" si="0"/>
        <v>#VALUE!</v>
      </c>
      <c r="J52" s="81"/>
      <c r="K52" s="82"/>
    </row>
    <row r="53" spans="1:11" s="102" customFormat="1" ht="14.25" customHeight="1" thickBot="1">
      <c r="A53" s="96" t="s">
        <v>87</v>
      </c>
      <c r="B53" s="97"/>
      <c r="C53" s="97"/>
      <c r="D53" s="97"/>
      <c r="E53" s="97"/>
      <c r="F53" s="97"/>
      <c r="G53" s="98"/>
      <c r="H53" s="99">
        <f>SUM(H18:H52)</f>
        <v>0</v>
      </c>
      <c r="I53" s="100" t="e">
        <f>SUM(I18:I52)</f>
        <v>#VALUE!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88</v>
      </c>
      <c r="B54" s="89"/>
      <c r="C54" s="89"/>
      <c r="D54" s="89"/>
      <c r="E54" s="89"/>
      <c r="F54" s="48" t="str">
        <f>IF('Fogy-elsz.'!$F$16=1,"benzin","gázolaj")</f>
        <v>benzin</v>
      </c>
      <c r="G54" s="22"/>
      <c r="H54" s="22"/>
      <c r="I54" s="22"/>
      <c r="K54" s="46"/>
    </row>
    <row r="55" spans="1:11" ht="10.5" customHeight="1">
      <c r="A55" s="38" t="s">
        <v>89</v>
      </c>
      <c r="B55" s="32"/>
      <c r="C55" s="39"/>
      <c r="D55" s="32"/>
      <c r="E55" s="32"/>
      <c r="F55" s="95" t="str">
        <f>'Fogy-elsz.'!$C$12</f>
        <v> </v>
      </c>
      <c r="G55" s="84" t="s">
        <v>90</v>
      </c>
      <c r="H55" s="40"/>
      <c r="I55" s="43"/>
      <c r="J55" s="103" t="e">
        <f>I53</f>
        <v>#VALUE!</v>
      </c>
      <c r="K55" s="46"/>
    </row>
    <row r="56" spans="1:11" ht="10.5" customHeight="1">
      <c r="A56" s="38" t="s">
        <v>91</v>
      </c>
      <c r="B56" s="32"/>
      <c r="C56" s="32"/>
      <c r="D56" s="32"/>
      <c r="E56" s="39"/>
      <c r="F56" s="95" t="e">
        <f>'Fogy-elsz.'!$E$23</f>
        <v>#N/A</v>
      </c>
      <c r="G56" s="84" t="s">
        <v>92</v>
      </c>
      <c r="H56" s="40"/>
      <c r="I56" s="43"/>
      <c r="J56" s="103">
        <f>H53*'Fogy-elsz.'!$E$25</f>
        <v>0</v>
      </c>
      <c r="K56" s="46"/>
    </row>
    <row r="57" spans="1:11" ht="10.5" customHeight="1">
      <c r="A57" s="37" t="s">
        <v>93</v>
      </c>
      <c r="B57" s="87"/>
      <c r="C57" s="22"/>
      <c r="D57" s="22"/>
      <c r="E57" s="22"/>
      <c r="F57" s="90"/>
      <c r="G57" s="84" t="s">
        <v>120</v>
      </c>
      <c r="H57" s="40"/>
      <c r="I57" s="43"/>
      <c r="J57" s="104" t="e">
        <f>SUM(J55+J56)</f>
        <v>#VALUE!</v>
      </c>
      <c r="K57" s="46"/>
    </row>
    <row r="58" spans="1:11" ht="10.5" customHeight="1">
      <c r="A58" s="92"/>
      <c r="B58" s="138" t="s">
        <v>94</v>
      </c>
      <c r="C58" s="138"/>
      <c r="D58" s="85"/>
      <c r="E58" s="84"/>
      <c r="F58" s="95" t="s">
        <v>95</v>
      </c>
      <c r="G58" s="105" t="s">
        <v>121</v>
      </c>
      <c r="H58" s="40"/>
      <c r="I58" s="43"/>
      <c r="J58" s="49" t="e">
        <f>J57+J53+K53</f>
        <v>#VALUE!</v>
      </c>
      <c r="K58" s="46"/>
    </row>
    <row r="59" spans="1:11" ht="10.5" customHeight="1">
      <c r="A59" s="92"/>
      <c r="B59" s="139" t="s">
        <v>96</v>
      </c>
      <c r="C59" s="139"/>
      <c r="D59" s="85"/>
      <c r="E59" s="84"/>
      <c r="F59" s="95" t="s">
        <v>95</v>
      </c>
      <c r="G59" s="106" t="s">
        <v>122</v>
      </c>
      <c r="H59" s="93"/>
      <c r="I59" s="93"/>
      <c r="J59" s="50">
        <v>0</v>
      </c>
      <c r="K59" s="46"/>
    </row>
    <row r="60" spans="1:11" ht="10.5" customHeight="1">
      <c r="A60" s="91"/>
      <c r="B60" s="139" t="s">
        <v>97</v>
      </c>
      <c r="C60" s="139"/>
      <c r="D60" s="22"/>
      <c r="E60" s="31"/>
      <c r="F60" s="94" t="s">
        <v>95</v>
      </c>
      <c r="G60" s="30"/>
      <c r="H60" s="32"/>
      <c r="I60" s="39"/>
      <c r="J60" s="31"/>
      <c r="K60" s="46"/>
    </row>
    <row r="61" spans="1:11" ht="10.5" customHeight="1" thickBot="1">
      <c r="A61" s="86"/>
      <c r="B61" s="41"/>
      <c r="C61" s="41"/>
      <c r="D61" s="41"/>
      <c r="E61" s="41"/>
      <c r="F61" s="41"/>
      <c r="G61" s="86"/>
      <c r="H61" s="41"/>
      <c r="I61" s="41"/>
      <c r="J61" s="41"/>
      <c r="K61" s="42"/>
    </row>
    <row r="62" ht="12" thickBot="1"/>
    <row r="63" spans="6:9" ht="13.5" thickBot="1">
      <c r="F63" s="118" t="s">
        <v>101</v>
      </c>
      <c r="G63" s="119"/>
      <c r="H63" s="119"/>
      <c r="I63" s="120" t="e">
        <f>J58-J59</f>
        <v>#VALUE!</v>
      </c>
    </row>
    <row r="65" spans="2:10" ht="11.25">
      <c r="B65" s="16" t="s">
        <v>102</v>
      </c>
      <c r="H65" s="51"/>
      <c r="I65" s="51"/>
      <c r="J65" s="51"/>
    </row>
    <row r="66" ht="11.25">
      <c r="I66" s="52" t="s">
        <v>103</v>
      </c>
    </row>
    <row r="68" spans="2:10" ht="11.25">
      <c r="B68" s="16" t="s">
        <v>104</v>
      </c>
      <c r="H68" s="51"/>
      <c r="I68" s="51"/>
      <c r="J68" s="51"/>
    </row>
    <row r="69" ht="11.25">
      <c r="I69" s="52" t="s">
        <v>103</v>
      </c>
    </row>
    <row r="70" ht="11.25">
      <c r="B70" s="16" t="s">
        <v>42</v>
      </c>
    </row>
  </sheetData>
  <sheetProtection/>
  <protectedRanges>
    <protectedRange sqref="J55:J57" name="Tartom?ny1_1"/>
  </protectedRanges>
  <mergeCells count="8">
    <mergeCell ref="D15:F15"/>
    <mergeCell ref="B58:C58"/>
    <mergeCell ref="B59:C59"/>
    <mergeCell ref="B60:C60"/>
    <mergeCell ref="A2:K2"/>
    <mergeCell ref="A3:K3"/>
    <mergeCell ref="H10:I10"/>
    <mergeCell ref="A13:C13"/>
  </mergeCells>
  <printOptions/>
  <pageMargins left="0.59" right="0.58" top="0.67" bottom="0.72" header="0.5" footer="0.5"/>
  <pageSetup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4.375" style="16" customWidth="1"/>
    <col min="2" max="2" width="7.00390625" style="16" customWidth="1"/>
    <col min="3" max="3" width="6.875" style="16" customWidth="1"/>
    <col min="4" max="6" width="9.25390625" style="16" customWidth="1"/>
    <col min="7" max="7" width="10.75390625" style="16" customWidth="1"/>
    <col min="8" max="8" width="8.00390625" style="16" customWidth="1"/>
    <col min="9" max="9" width="10.625" style="16" customWidth="1"/>
    <col min="10" max="10" width="9.625" style="22" bestFit="1" customWidth="1"/>
    <col min="11" max="11" width="9.125" style="22" customWidth="1"/>
    <col min="12" max="16384" width="9.125" style="16" customWidth="1"/>
  </cols>
  <sheetData>
    <row r="1" spans="9:11" ht="17.25" customHeight="1">
      <c r="I1" s="16" t="s">
        <v>105</v>
      </c>
      <c r="K1" s="117" t="s">
        <v>144</v>
      </c>
    </row>
    <row r="2" spans="1:11" ht="11.25">
      <c r="A2" s="140" t="s">
        <v>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1.25">
      <c r="A3" s="141" t="s">
        <v>127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spans="1:7" ht="11.25">
      <c r="A5" s="16" t="s">
        <v>98</v>
      </c>
      <c r="G5" s="16" t="s">
        <v>99</v>
      </c>
    </row>
    <row r="6" spans="1:8" ht="15" customHeight="1">
      <c r="A6" s="16" t="s">
        <v>30</v>
      </c>
      <c r="B6" s="16">
        <f>Törzsadatok!$B$6</f>
        <v>0</v>
      </c>
      <c r="G6" s="16" t="s">
        <v>30</v>
      </c>
      <c r="H6" s="16" t="str">
        <f>Törzsadatok!$B$14</f>
        <v> </v>
      </c>
    </row>
    <row r="7" spans="1:8" ht="15" customHeight="1">
      <c r="A7" s="16" t="s">
        <v>31</v>
      </c>
      <c r="B7" s="16" t="str">
        <f>Törzsadatok!$B$7</f>
        <v> </v>
      </c>
      <c r="G7" s="16" t="s">
        <v>32</v>
      </c>
      <c r="H7" s="16" t="str">
        <f>Törzsadatok!$B$15</f>
        <v> </v>
      </c>
    </row>
    <row r="8" spans="1:10" ht="15" customHeight="1">
      <c r="A8" s="16" t="s">
        <v>33</v>
      </c>
      <c r="C8" s="16" t="str">
        <f>Törzsadatok!$B$8</f>
        <v> </v>
      </c>
      <c r="G8" s="16" t="s">
        <v>125</v>
      </c>
      <c r="H8" s="16" t="str">
        <f>Törzsadatok!$B$16</f>
        <v> </v>
      </c>
      <c r="I8" s="55" t="str">
        <f>Törzsadatok!$B$17</f>
        <v> </v>
      </c>
      <c r="J8" s="55"/>
    </row>
    <row r="9" spans="7:8" ht="15" customHeight="1">
      <c r="G9" s="16" t="s">
        <v>100</v>
      </c>
      <c r="H9" s="16" t="str">
        <f>Törzsadatok!$B$18</f>
        <v> </v>
      </c>
    </row>
    <row r="10" spans="7:9" ht="15" customHeight="1">
      <c r="G10" s="16" t="s">
        <v>126</v>
      </c>
      <c r="H10" s="141" t="str">
        <f>Törzsadatok!$B$19</f>
        <v> </v>
      </c>
      <c r="I10" s="141"/>
    </row>
    <row r="11" spans="2:4" ht="11.25">
      <c r="B11" s="16" t="s">
        <v>123</v>
      </c>
      <c r="C11" s="16">
        <f>Törzsadatok!$F$7</f>
        <v>2010</v>
      </c>
      <c r="D11" s="52" t="s">
        <v>156</v>
      </c>
    </row>
    <row r="12" ht="12" thickBot="1"/>
    <row r="13" spans="1:11" ht="13.5" customHeight="1" thickBot="1">
      <c r="A13" s="142" t="s">
        <v>128</v>
      </c>
      <c r="B13" s="143"/>
      <c r="C13" s="144"/>
      <c r="D13" s="14" t="str">
        <f>'Fogy-elsz.'!$E$19</f>
        <v> </v>
      </c>
      <c r="E13" s="72"/>
      <c r="F13" s="73"/>
      <c r="G13" s="74" t="s">
        <v>43</v>
      </c>
      <c r="H13" s="13" t="str">
        <f>'Fogy-elsz.'!$C$19</f>
        <v> </v>
      </c>
      <c r="I13" s="36"/>
      <c r="J13" s="13"/>
      <c r="K13" s="75"/>
    </row>
    <row r="14" spans="1:11" ht="12" hidden="1" thickBot="1">
      <c r="A14" s="71"/>
      <c r="B14" s="47"/>
      <c r="C14" s="47"/>
      <c r="D14" s="47"/>
      <c r="E14" s="47"/>
      <c r="F14" s="64"/>
      <c r="G14" s="56"/>
      <c r="H14" s="56"/>
      <c r="I14" s="63"/>
      <c r="J14" s="65"/>
      <c r="K14" s="46"/>
    </row>
    <row r="15" spans="1:11" s="22" customFormat="1" ht="12.75" customHeight="1" thickBot="1">
      <c r="A15" s="17" t="s">
        <v>44</v>
      </c>
      <c r="B15" s="17" t="s">
        <v>45</v>
      </c>
      <c r="C15" s="60" t="s">
        <v>34</v>
      </c>
      <c r="D15" s="135" t="s">
        <v>35</v>
      </c>
      <c r="E15" s="136"/>
      <c r="F15" s="137"/>
      <c r="G15" s="61" t="s">
        <v>46</v>
      </c>
      <c r="H15" s="19" t="s">
        <v>47</v>
      </c>
      <c r="I15" s="21" t="s">
        <v>46</v>
      </c>
      <c r="J15" s="67" t="s">
        <v>48</v>
      </c>
      <c r="K15" s="44" t="s">
        <v>49</v>
      </c>
    </row>
    <row r="16" spans="1:11" s="22" customFormat="1" ht="10.5" customHeight="1">
      <c r="A16" s="19" t="s">
        <v>50</v>
      </c>
      <c r="B16" s="19"/>
      <c r="C16" s="19"/>
      <c r="D16" s="19" t="s">
        <v>117</v>
      </c>
      <c r="E16" s="19" t="s">
        <v>118</v>
      </c>
      <c r="F16" s="19" t="s">
        <v>119</v>
      </c>
      <c r="G16" s="18" t="s">
        <v>51</v>
      </c>
      <c r="H16" s="19" t="s">
        <v>129</v>
      </c>
      <c r="I16" s="21" t="s">
        <v>51</v>
      </c>
      <c r="J16" s="20" t="s">
        <v>52</v>
      </c>
      <c r="K16" s="44" t="s">
        <v>53</v>
      </c>
    </row>
    <row r="17" spans="1:11" ht="10.5" customHeight="1" thickBot="1">
      <c r="A17" s="23"/>
      <c r="B17" s="24"/>
      <c r="C17" s="24"/>
      <c r="D17" s="24"/>
      <c r="E17" s="24"/>
      <c r="F17" s="24"/>
      <c r="G17" s="25"/>
      <c r="H17" s="26" t="s">
        <v>130</v>
      </c>
      <c r="I17" s="28" t="s">
        <v>54</v>
      </c>
      <c r="J17" s="27" t="s">
        <v>55</v>
      </c>
      <c r="K17" s="45" t="s">
        <v>56</v>
      </c>
    </row>
    <row r="18" spans="1:11" ht="10.5" customHeight="1">
      <c r="A18" s="66" t="s">
        <v>57</v>
      </c>
      <c r="B18" s="68">
        <v>40391</v>
      </c>
      <c r="C18" s="68">
        <v>40391</v>
      </c>
      <c r="D18" s="62"/>
      <c r="E18" s="62"/>
      <c r="F18" s="63"/>
      <c r="G18" s="63" t="s">
        <v>58</v>
      </c>
      <c r="H18" s="63" t="s">
        <v>144</v>
      </c>
      <c r="I18" s="77" t="e">
        <f>$F$55*H18*$F$56/100</f>
        <v>#VALUE!</v>
      </c>
      <c r="J18" s="77"/>
      <c r="K18" s="78"/>
    </row>
    <row r="19" spans="1:11" ht="10.5" customHeight="1">
      <c r="A19" s="29" t="s">
        <v>59</v>
      </c>
      <c r="B19" s="69" t="s">
        <v>144</v>
      </c>
      <c r="C19" s="69"/>
      <c r="D19" s="33"/>
      <c r="E19" s="33"/>
      <c r="F19" s="31"/>
      <c r="G19" s="31" t="s">
        <v>58</v>
      </c>
      <c r="H19" s="31" t="s">
        <v>144</v>
      </c>
      <c r="I19" s="79" t="e">
        <f aca="true" t="shared" si="0" ref="I19:I52">$F$55*H19*$F$56/100</f>
        <v>#VALUE!</v>
      </c>
      <c r="J19" s="79"/>
      <c r="K19" s="80"/>
    </row>
    <row r="20" spans="1:11" ht="10.5" customHeight="1">
      <c r="A20" s="29" t="s">
        <v>60</v>
      </c>
      <c r="B20" s="69" t="s">
        <v>144</v>
      </c>
      <c r="C20" s="69"/>
      <c r="D20" s="33"/>
      <c r="E20" s="33"/>
      <c r="F20" s="31"/>
      <c r="G20" s="31" t="s">
        <v>58</v>
      </c>
      <c r="H20" s="31" t="s">
        <v>144</v>
      </c>
      <c r="I20" s="79" t="e">
        <f t="shared" si="0"/>
        <v>#VALUE!</v>
      </c>
      <c r="J20" s="79"/>
      <c r="K20" s="80"/>
    </row>
    <row r="21" spans="1:11" ht="10.5" customHeight="1">
      <c r="A21" s="29" t="s">
        <v>61</v>
      </c>
      <c r="B21" s="69" t="s">
        <v>144</v>
      </c>
      <c r="C21" s="69"/>
      <c r="D21" s="33"/>
      <c r="E21" s="33"/>
      <c r="F21" s="31"/>
      <c r="G21" s="31" t="s">
        <v>58</v>
      </c>
      <c r="H21" s="31" t="s">
        <v>144</v>
      </c>
      <c r="I21" s="79" t="e">
        <f t="shared" si="0"/>
        <v>#VALUE!</v>
      </c>
      <c r="J21" s="79"/>
      <c r="K21" s="80"/>
    </row>
    <row r="22" spans="1:11" ht="10.5" customHeight="1">
      <c r="A22" s="29" t="s">
        <v>62</v>
      </c>
      <c r="B22" s="69" t="s">
        <v>144</v>
      </c>
      <c r="C22" s="69"/>
      <c r="D22" s="31"/>
      <c r="E22" s="31"/>
      <c r="F22" s="31"/>
      <c r="G22" s="31" t="s">
        <v>58</v>
      </c>
      <c r="H22" s="31" t="s">
        <v>144</v>
      </c>
      <c r="I22" s="79" t="e">
        <f t="shared" si="0"/>
        <v>#VALUE!</v>
      </c>
      <c r="J22" s="79"/>
      <c r="K22" s="80"/>
    </row>
    <row r="23" spans="1:11" ht="10.5" customHeight="1">
      <c r="A23" s="29" t="s">
        <v>63</v>
      </c>
      <c r="B23" s="69" t="s">
        <v>144</v>
      </c>
      <c r="C23" s="69"/>
      <c r="D23" s="31"/>
      <c r="E23" s="31"/>
      <c r="F23" s="31"/>
      <c r="G23" s="31" t="s">
        <v>58</v>
      </c>
      <c r="H23" s="31" t="s">
        <v>144</v>
      </c>
      <c r="I23" s="79" t="e">
        <f t="shared" si="0"/>
        <v>#VALUE!</v>
      </c>
      <c r="J23" s="79"/>
      <c r="K23" s="80"/>
    </row>
    <row r="24" spans="1:11" ht="10.5" customHeight="1">
      <c r="A24" s="29" t="s">
        <v>64</v>
      </c>
      <c r="B24" s="69" t="s">
        <v>144</v>
      </c>
      <c r="C24" s="69"/>
      <c r="D24" s="31"/>
      <c r="E24" s="31"/>
      <c r="F24" s="31"/>
      <c r="G24" s="31" t="s">
        <v>58</v>
      </c>
      <c r="H24" s="31" t="s">
        <v>144</v>
      </c>
      <c r="I24" s="79" t="e">
        <f t="shared" si="0"/>
        <v>#VALUE!</v>
      </c>
      <c r="J24" s="79"/>
      <c r="K24" s="80"/>
    </row>
    <row r="25" spans="1:11" ht="10.5" customHeight="1">
      <c r="A25" s="29" t="s">
        <v>65</v>
      </c>
      <c r="B25" s="69" t="s">
        <v>144</v>
      </c>
      <c r="C25" s="69"/>
      <c r="D25" s="31"/>
      <c r="E25" s="31"/>
      <c r="F25" s="31"/>
      <c r="G25" s="31" t="s">
        <v>58</v>
      </c>
      <c r="H25" s="31" t="s">
        <v>144</v>
      </c>
      <c r="I25" s="79" t="e">
        <f t="shared" si="0"/>
        <v>#VALUE!</v>
      </c>
      <c r="J25" s="79"/>
      <c r="K25" s="80"/>
    </row>
    <row r="26" spans="1:11" ht="10.5" customHeight="1">
      <c r="A26" s="34" t="s">
        <v>66</v>
      </c>
      <c r="B26" s="69" t="s">
        <v>144</v>
      </c>
      <c r="C26" s="69"/>
      <c r="D26" s="31"/>
      <c r="E26" s="31"/>
      <c r="F26" s="31"/>
      <c r="G26" s="31" t="s">
        <v>58</v>
      </c>
      <c r="H26" s="31" t="s">
        <v>144</v>
      </c>
      <c r="I26" s="79" t="e">
        <f t="shared" si="0"/>
        <v>#VALUE!</v>
      </c>
      <c r="J26" s="79"/>
      <c r="K26" s="80"/>
    </row>
    <row r="27" spans="1:11" ht="10.5" customHeight="1">
      <c r="A27" s="29" t="s">
        <v>36</v>
      </c>
      <c r="B27" s="69" t="s">
        <v>144</v>
      </c>
      <c r="C27" s="69"/>
      <c r="D27" s="31"/>
      <c r="E27" s="31"/>
      <c r="F27" s="31"/>
      <c r="G27" s="31" t="s">
        <v>58</v>
      </c>
      <c r="H27" s="31" t="s">
        <v>144</v>
      </c>
      <c r="I27" s="79" t="e">
        <f t="shared" si="0"/>
        <v>#VALUE!</v>
      </c>
      <c r="J27" s="79"/>
      <c r="K27" s="80"/>
    </row>
    <row r="28" spans="1:11" ht="10.5" customHeight="1">
      <c r="A28" s="29" t="s">
        <v>37</v>
      </c>
      <c r="B28" s="69" t="s">
        <v>144</v>
      </c>
      <c r="C28" s="69"/>
      <c r="D28" s="31"/>
      <c r="E28" s="31"/>
      <c r="F28" s="31"/>
      <c r="G28" s="31" t="s">
        <v>58</v>
      </c>
      <c r="H28" s="31" t="s">
        <v>144</v>
      </c>
      <c r="I28" s="79" t="e">
        <f t="shared" si="0"/>
        <v>#VALUE!</v>
      </c>
      <c r="J28" s="79"/>
      <c r="K28" s="80"/>
    </row>
    <row r="29" spans="1:11" ht="10.5" customHeight="1">
      <c r="A29" s="29" t="s">
        <v>38</v>
      </c>
      <c r="B29" s="69" t="s">
        <v>144</v>
      </c>
      <c r="C29" s="69"/>
      <c r="D29" s="31"/>
      <c r="E29" s="31"/>
      <c r="F29" s="31"/>
      <c r="G29" s="31" t="s">
        <v>58</v>
      </c>
      <c r="H29" s="31" t="s">
        <v>144</v>
      </c>
      <c r="I29" s="79" t="e">
        <f t="shared" si="0"/>
        <v>#VALUE!</v>
      </c>
      <c r="J29" s="79"/>
      <c r="K29" s="80"/>
    </row>
    <row r="30" spans="1:11" ht="10.5" customHeight="1">
      <c r="A30" s="29" t="s">
        <v>39</v>
      </c>
      <c r="B30" s="69" t="s">
        <v>144</v>
      </c>
      <c r="C30" s="69"/>
      <c r="D30" s="31"/>
      <c r="E30" s="31"/>
      <c r="F30" s="31"/>
      <c r="G30" s="31" t="s">
        <v>58</v>
      </c>
      <c r="H30" s="31" t="s">
        <v>144</v>
      </c>
      <c r="I30" s="79" t="e">
        <f t="shared" si="0"/>
        <v>#VALUE!</v>
      </c>
      <c r="J30" s="79"/>
      <c r="K30" s="80"/>
    </row>
    <row r="31" spans="1:11" ht="10.5" customHeight="1">
      <c r="A31" s="29" t="s">
        <v>40</v>
      </c>
      <c r="B31" s="69" t="s">
        <v>144</v>
      </c>
      <c r="C31" s="69"/>
      <c r="D31" s="31"/>
      <c r="E31" s="31"/>
      <c r="F31" s="31"/>
      <c r="G31" s="31" t="s">
        <v>58</v>
      </c>
      <c r="H31" s="31" t="s">
        <v>144</v>
      </c>
      <c r="I31" s="79" t="e">
        <f t="shared" si="0"/>
        <v>#VALUE!</v>
      </c>
      <c r="J31" s="79"/>
      <c r="K31" s="80"/>
    </row>
    <row r="32" spans="1:11" ht="10.5" customHeight="1">
      <c r="A32" s="29" t="s">
        <v>41</v>
      </c>
      <c r="B32" s="69" t="s">
        <v>144</v>
      </c>
      <c r="C32" s="69"/>
      <c r="D32" s="31"/>
      <c r="E32" s="31"/>
      <c r="F32" s="31"/>
      <c r="G32" s="31" t="s">
        <v>58</v>
      </c>
      <c r="H32" s="31" t="s">
        <v>144</v>
      </c>
      <c r="I32" s="79" t="e">
        <f t="shared" si="0"/>
        <v>#VALUE!</v>
      </c>
      <c r="J32" s="79"/>
      <c r="K32" s="80"/>
    </row>
    <row r="33" spans="1:11" ht="10.5" customHeight="1">
      <c r="A33" s="29" t="s">
        <v>67</v>
      </c>
      <c r="B33" s="69" t="s">
        <v>144</v>
      </c>
      <c r="C33" s="69"/>
      <c r="D33" s="31"/>
      <c r="E33" s="31"/>
      <c r="F33" s="31"/>
      <c r="G33" s="31" t="s">
        <v>58</v>
      </c>
      <c r="H33" s="31" t="s">
        <v>144</v>
      </c>
      <c r="I33" s="79" t="e">
        <f t="shared" si="0"/>
        <v>#VALUE!</v>
      </c>
      <c r="J33" s="79"/>
      <c r="K33" s="80"/>
    </row>
    <row r="34" spans="1:11" ht="10.5" customHeight="1">
      <c r="A34" s="29" t="s">
        <v>68</v>
      </c>
      <c r="B34" s="70" t="s">
        <v>144</v>
      </c>
      <c r="C34" s="70"/>
      <c r="D34" s="35"/>
      <c r="E34" s="35"/>
      <c r="F34" s="31"/>
      <c r="G34" s="31" t="s">
        <v>58</v>
      </c>
      <c r="H34" s="31" t="s">
        <v>144</v>
      </c>
      <c r="I34" s="79" t="e">
        <f t="shared" si="0"/>
        <v>#VALUE!</v>
      </c>
      <c r="J34" s="79"/>
      <c r="K34" s="80"/>
    </row>
    <row r="35" spans="1:11" ht="10.5" customHeight="1">
      <c r="A35" s="29" t="s">
        <v>69</v>
      </c>
      <c r="B35" s="69" t="s">
        <v>144</v>
      </c>
      <c r="C35" s="69"/>
      <c r="D35" s="31"/>
      <c r="E35" s="31"/>
      <c r="F35" s="31"/>
      <c r="G35" s="31" t="s">
        <v>58</v>
      </c>
      <c r="H35" s="31" t="s">
        <v>144</v>
      </c>
      <c r="I35" s="79" t="e">
        <f t="shared" si="0"/>
        <v>#VALUE!</v>
      </c>
      <c r="J35" s="79"/>
      <c r="K35" s="80"/>
    </row>
    <row r="36" spans="1:11" ht="10.5" customHeight="1">
      <c r="A36" s="29" t="s">
        <v>70</v>
      </c>
      <c r="B36" s="69" t="s">
        <v>144</v>
      </c>
      <c r="C36" s="69"/>
      <c r="D36" s="31"/>
      <c r="E36" s="31"/>
      <c r="F36" s="31"/>
      <c r="G36" s="31" t="s">
        <v>58</v>
      </c>
      <c r="H36" s="31" t="s">
        <v>144</v>
      </c>
      <c r="I36" s="79" t="e">
        <f t="shared" si="0"/>
        <v>#VALUE!</v>
      </c>
      <c r="J36" s="79"/>
      <c r="K36" s="80"/>
    </row>
    <row r="37" spans="1:11" ht="10.5" customHeight="1">
      <c r="A37" s="29" t="s">
        <v>71</v>
      </c>
      <c r="B37" s="69" t="s">
        <v>144</v>
      </c>
      <c r="C37" s="69"/>
      <c r="D37" s="31"/>
      <c r="E37" s="31"/>
      <c r="F37" s="31"/>
      <c r="G37" s="31" t="s">
        <v>58</v>
      </c>
      <c r="H37" s="31" t="s">
        <v>144</v>
      </c>
      <c r="I37" s="79" t="e">
        <f t="shared" si="0"/>
        <v>#VALUE!</v>
      </c>
      <c r="J37" s="79"/>
      <c r="K37" s="80"/>
    </row>
    <row r="38" spans="1:11" ht="10.5" customHeight="1">
      <c r="A38" s="29" t="s">
        <v>72</v>
      </c>
      <c r="B38" s="69" t="s">
        <v>144</v>
      </c>
      <c r="C38" s="69"/>
      <c r="D38" s="31"/>
      <c r="E38" s="31"/>
      <c r="F38" s="31"/>
      <c r="G38" s="31" t="s">
        <v>58</v>
      </c>
      <c r="H38" s="31" t="s">
        <v>144</v>
      </c>
      <c r="I38" s="79" t="e">
        <f t="shared" si="0"/>
        <v>#VALUE!</v>
      </c>
      <c r="J38" s="79"/>
      <c r="K38" s="80"/>
    </row>
    <row r="39" spans="1:11" ht="10.5" customHeight="1">
      <c r="A39" s="29" t="s">
        <v>73</v>
      </c>
      <c r="B39" s="69" t="s">
        <v>144</v>
      </c>
      <c r="C39" s="69"/>
      <c r="D39" s="31"/>
      <c r="E39" s="31"/>
      <c r="F39" s="31"/>
      <c r="G39" s="31" t="s">
        <v>58</v>
      </c>
      <c r="H39" s="31" t="s">
        <v>144</v>
      </c>
      <c r="I39" s="79" t="e">
        <f t="shared" si="0"/>
        <v>#VALUE!</v>
      </c>
      <c r="J39" s="79"/>
      <c r="K39" s="80"/>
    </row>
    <row r="40" spans="1:11" ht="10.5" customHeight="1">
      <c r="A40" s="29" t="s">
        <v>74</v>
      </c>
      <c r="B40" s="69" t="s">
        <v>144</v>
      </c>
      <c r="C40" s="69"/>
      <c r="D40" s="31"/>
      <c r="E40" s="31"/>
      <c r="F40" s="31"/>
      <c r="G40" s="31" t="s">
        <v>58</v>
      </c>
      <c r="H40" s="31" t="s">
        <v>144</v>
      </c>
      <c r="I40" s="79" t="e">
        <f t="shared" si="0"/>
        <v>#VALUE!</v>
      </c>
      <c r="J40" s="79"/>
      <c r="K40" s="80"/>
    </row>
    <row r="41" spans="1:11" ht="10.5" customHeight="1">
      <c r="A41" s="29" t="s">
        <v>75</v>
      </c>
      <c r="B41" s="69" t="s">
        <v>144</v>
      </c>
      <c r="C41" s="69"/>
      <c r="D41" s="31"/>
      <c r="E41" s="31"/>
      <c r="F41" s="31"/>
      <c r="G41" s="31" t="s">
        <v>58</v>
      </c>
      <c r="H41" s="31" t="s">
        <v>144</v>
      </c>
      <c r="I41" s="79" t="e">
        <f t="shared" si="0"/>
        <v>#VALUE!</v>
      </c>
      <c r="J41" s="79"/>
      <c r="K41" s="80"/>
    </row>
    <row r="42" spans="1:11" ht="10.5" customHeight="1">
      <c r="A42" s="29" t="s">
        <v>76</v>
      </c>
      <c r="B42" s="69" t="s">
        <v>144</v>
      </c>
      <c r="C42" s="69"/>
      <c r="D42" s="31"/>
      <c r="E42" s="31"/>
      <c r="F42" s="31"/>
      <c r="G42" s="31" t="s">
        <v>58</v>
      </c>
      <c r="H42" s="31" t="s">
        <v>144</v>
      </c>
      <c r="I42" s="79" t="e">
        <f t="shared" si="0"/>
        <v>#VALUE!</v>
      </c>
      <c r="J42" s="79"/>
      <c r="K42" s="80"/>
    </row>
    <row r="43" spans="1:11" ht="10.5" customHeight="1">
      <c r="A43" s="29" t="s">
        <v>77</v>
      </c>
      <c r="B43" s="69" t="s">
        <v>144</v>
      </c>
      <c r="C43" s="69"/>
      <c r="D43" s="31"/>
      <c r="E43" s="31"/>
      <c r="F43" s="31"/>
      <c r="G43" s="31" t="s">
        <v>58</v>
      </c>
      <c r="H43" s="31" t="s">
        <v>144</v>
      </c>
      <c r="I43" s="79" t="e">
        <f t="shared" si="0"/>
        <v>#VALUE!</v>
      </c>
      <c r="J43" s="79"/>
      <c r="K43" s="80"/>
    </row>
    <row r="44" spans="1:11" ht="10.5" customHeight="1">
      <c r="A44" s="29" t="s">
        <v>78</v>
      </c>
      <c r="B44" s="69" t="s">
        <v>144</v>
      </c>
      <c r="C44" s="69"/>
      <c r="D44" s="31"/>
      <c r="E44" s="31"/>
      <c r="F44" s="31"/>
      <c r="G44" s="31" t="s">
        <v>58</v>
      </c>
      <c r="H44" s="31" t="s">
        <v>144</v>
      </c>
      <c r="I44" s="79" t="e">
        <f t="shared" si="0"/>
        <v>#VALUE!</v>
      </c>
      <c r="J44" s="79"/>
      <c r="K44" s="80"/>
    </row>
    <row r="45" spans="1:11" ht="10.5" customHeight="1">
      <c r="A45" s="29" t="s">
        <v>79</v>
      </c>
      <c r="B45" s="69" t="s">
        <v>144</v>
      </c>
      <c r="C45" s="69"/>
      <c r="D45" s="31"/>
      <c r="E45" s="31"/>
      <c r="F45" s="31"/>
      <c r="G45" s="31" t="s">
        <v>58</v>
      </c>
      <c r="H45" s="31" t="s">
        <v>144</v>
      </c>
      <c r="I45" s="79" t="e">
        <f t="shared" si="0"/>
        <v>#VALUE!</v>
      </c>
      <c r="J45" s="79"/>
      <c r="K45" s="80"/>
    </row>
    <row r="46" spans="1:11" ht="10.5" customHeight="1">
      <c r="A46" s="29" t="s">
        <v>80</v>
      </c>
      <c r="B46" s="69" t="s">
        <v>144</v>
      </c>
      <c r="C46" s="69"/>
      <c r="D46" s="31"/>
      <c r="E46" s="31"/>
      <c r="F46" s="31"/>
      <c r="G46" s="31" t="s">
        <v>58</v>
      </c>
      <c r="H46" s="31" t="s">
        <v>144</v>
      </c>
      <c r="I46" s="79" t="e">
        <f t="shared" si="0"/>
        <v>#VALUE!</v>
      </c>
      <c r="J46" s="79"/>
      <c r="K46" s="80"/>
    </row>
    <row r="47" spans="1:11" ht="10.5" customHeight="1">
      <c r="A47" s="29" t="s">
        <v>81</v>
      </c>
      <c r="B47" s="69" t="s">
        <v>144</v>
      </c>
      <c r="C47" s="69"/>
      <c r="D47" s="31"/>
      <c r="E47" s="31"/>
      <c r="F47" s="31"/>
      <c r="G47" s="31" t="s">
        <v>58</v>
      </c>
      <c r="H47" s="31" t="s">
        <v>144</v>
      </c>
      <c r="I47" s="79" t="e">
        <f t="shared" si="0"/>
        <v>#VALUE!</v>
      </c>
      <c r="J47" s="79"/>
      <c r="K47" s="80"/>
    </row>
    <row r="48" spans="1:11" ht="10.5" customHeight="1">
      <c r="A48" s="29" t="s">
        <v>82</v>
      </c>
      <c r="B48" s="69"/>
      <c r="C48" s="69"/>
      <c r="D48" s="31"/>
      <c r="E48" s="31"/>
      <c r="F48" s="31"/>
      <c r="G48" s="31" t="s">
        <v>58</v>
      </c>
      <c r="H48" s="31" t="s">
        <v>144</v>
      </c>
      <c r="I48" s="79" t="e">
        <f t="shared" si="0"/>
        <v>#VALUE!</v>
      </c>
      <c r="J48" s="79"/>
      <c r="K48" s="80"/>
    </row>
    <row r="49" spans="1:11" ht="10.5" customHeight="1">
      <c r="A49" s="29" t="s">
        <v>83</v>
      </c>
      <c r="B49" s="69"/>
      <c r="C49" s="69"/>
      <c r="D49" s="31"/>
      <c r="E49" s="31"/>
      <c r="F49" s="31"/>
      <c r="G49" s="31" t="s">
        <v>58</v>
      </c>
      <c r="H49" s="31" t="s">
        <v>144</v>
      </c>
      <c r="I49" s="79" t="e">
        <f t="shared" si="0"/>
        <v>#VALUE!</v>
      </c>
      <c r="J49" s="79"/>
      <c r="K49" s="80"/>
    </row>
    <row r="50" spans="1:11" ht="10.5" customHeight="1">
      <c r="A50" s="29" t="s">
        <v>84</v>
      </c>
      <c r="B50" s="69"/>
      <c r="C50" s="69"/>
      <c r="D50" s="31"/>
      <c r="E50" s="31"/>
      <c r="F50" s="31"/>
      <c r="G50" s="31" t="s">
        <v>58</v>
      </c>
      <c r="H50" s="31" t="s">
        <v>144</v>
      </c>
      <c r="I50" s="79" t="e">
        <f t="shared" si="0"/>
        <v>#VALUE!</v>
      </c>
      <c r="J50" s="79"/>
      <c r="K50" s="80"/>
    </row>
    <row r="51" spans="1:11" ht="10.5" customHeight="1">
      <c r="A51" s="29" t="s">
        <v>85</v>
      </c>
      <c r="B51" s="69"/>
      <c r="C51" s="69"/>
      <c r="D51" s="31"/>
      <c r="E51" s="31"/>
      <c r="F51" s="31"/>
      <c r="G51" s="31" t="s">
        <v>58</v>
      </c>
      <c r="H51" s="31" t="s">
        <v>144</v>
      </c>
      <c r="I51" s="79" t="e">
        <f t="shared" si="0"/>
        <v>#VALUE!</v>
      </c>
      <c r="J51" s="79"/>
      <c r="K51" s="80"/>
    </row>
    <row r="52" spans="1:11" ht="10.5" customHeight="1" thickBot="1">
      <c r="A52" s="83" t="s">
        <v>86</v>
      </c>
      <c r="B52" s="76"/>
      <c r="C52" s="76"/>
      <c r="D52" s="15"/>
      <c r="E52" s="15"/>
      <c r="F52" s="15"/>
      <c r="G52" s="15" t="s">
        <v>58</v>
      </c>
      <c r="H52" s="15" t="s">
        <v>144</v>
      </c>
      <c r="I52" s="81" t="e">
        <f t="shared" si="0"/>
        <v>#VALUE!</v>
      </c>
      <c r="J52" s="81"/>
      <c r="K52" s="82"/>
    </row>
    <row r="53" spans="1:11" s="102" customFormat="1" ht="14.25" customHeight="1" thickBot="1">
      <c r="A53" s="96" t="s">
        <v>87</v>
      </c>
      <c r="B53" s="97"/>
      <c r="C53" s="97"/>
      <c r="D53" s="97"/>
      <c r="E53" s="97"/>
      <c r="F53" s="97"/>
      <c r="G53" s="98"/>
      <c r="H53" s="99">
        <f>SUM(H18:H52)</f>
        <v>0</v>
      </c>
      <c r="I53" s="100" t="e">
        <f>SUM(I18:I52)</f>
        <v>#VALUE!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88</v>
      </c>
      <c r="B54" s="89"/>
      <c r="C54" s="89"/>
      <c r="D54" s="89"/>
      <c r="E54" s="89"/>
      <c r="F54" s="48" t="str">
        <f>IF('Fogy-elsz.'!$F$16=1,"benzin","gázolaj")</f>
        <v>benzin</v>
      </c>
      <c r="G54" s="22"/>
      <c r="H54" s="22"/>
      <c r="I54" s="22"/>
      <c r="K54" s="46"/>
    </row>
    <row r="55" spans="1:11" ht="10.5" customHeight="1">
      <c r="A55" s="38" t="s">
        <v>89</v>
      </c>
      <c r="B55" s="32"/>
      <c r="C55" s="39"/>
      <c r="D55" s="32"/>
      <c r="E55" s="32"/>
      <c r="F55" s="95">
        <f>'Fogy-elsz.'!$C$13</f>
        <v>0</v>
      </c>
      <c r="G55" s="84" t="s">
        <v>90</v>
      </c>
      <c r="H55" s="40"/>
      <c r="I55" s="43"/>
      <c r="J55" s="103" t="e">
        <f>I53</f>
        <v>#VALUE!</v>
      </c>
      <c r="K55" s="46"/>
    </row>
    <row r="56" spans="1:11" ht="10.5" customHeight="1">
      <c r="A56" s="38" t="s">
        <v>91</v>
      </c>
      <c r="B56" s="32"/>
      <c r="C56" s="32"/>
      <c r="D56" s="32"/>
      <c r="E56" s="39"/>
      <c r="F56" s="95" t="e">
        <f>'Fogy-elsz.'!$E$23</f>
        <v>#N/A</v>
      </c>
      <c r="G56" s="84" t="s">
        <v>92</v>
      </c>
      <c r="H56" s="40"/>
      <c r="I56" s="43"/>
      <c r="J56" s="103">
        <f>H53*'Fogy-elsz.'!$E$25</f>
        <v>0</v>
      </c>
      <c r="K56" s="46"/>
    </row>
    <row r="57" spans="1:11" ht="10.5" customHeight="1">
      <c r="A57" s="37" t="s">
        <v>93</v>
      </c>
      <c r="B57" s="87"/>
      <c r="C57" s="22"/>
      <c r="D57" s="22"/>
      <c r="E57" s="22"/>
      <c r="F57" s="90"/>
      <c r="G57" s="84" t="s">
        <v>120</v>
      </c>
      <c r="H57" s="40"/>
      <c r="I57" s="43"/>
      <c r="J57" s="104" t="e">
        <f>SUM(J55+J56)</f>
        <v>#VALUE!</v>
      </c>
      <c r="K57" s="46"/>
    </row>
    <row r="58" spans="1:11" ht="10.5" customHeight="1">
      <c r="A58" s="92"/>
      <c r="B58" s="138" t="s">
        <v>94</v>
      </c>
      <c r="C58" s="138"/>
      <c r="D58" s="85"/>
      <c r="E58" s="84"/>
      <c r="F58" s="95" t="s">
        <v>95</v>
      </c>
      <c r="G58" s="105" t="s">
        <v>121</v>
      </c>
      <c r="H58" s="40"/>
      <c r="I58" s="43"/>
      <c r="J58" s="49" t="e">
        <f>J57+J53+K53</f>
        <v>#VALUE!</v>
      </c>
      <c r="K58" s="46"/>
    </row>
    <row r="59" spans="1:11" ht="10.5" customHeight="1">
      <c r="A59" s="92"/>
      <c r="B59" s="139" t="s">
        <v>96</v>
      </c>
      <c r="C59" s="139"/>
      <c r="D59" s="85"/>
      <c r="E59" s="84"/>
      <c r="F59" s="95" t="s">
        <v>95</v>
      </c>
      <c r="G59" s="106" t="s">
        <v>122</v>
      </c>
      <c r="H59" s="93"/>
      <c r="I59" s="93"/>
      <c r="J59" s="50">
        <v>0</v>
      </c>
      <c r="K59" s="46"/>
    </row>
    <row r="60" spans="1:11" ht="10.5" customHeight="1">
      <c r="A60" s="91"/>
      <c r="B60" s="139" t="s">
        <v>97</v>
      </c>
      <c r="C60" s="139"/>
      <c r="D60" s="22"/>
      <c r="E60" s="31"/>
      <c r="F60" s="94" t="s">
        <v>95</v>
      </c>
      <c r="G60" s="30"/>
      <c r="H60" s="32"/>
      <c r="I60" s="39"/>
      <c r="J60" s="31"/>
      <c r="K60" s="46"/>
    </row>
    <row r="61" spans="1:11" ht="10.5" customHeight="1" thickBot="1">
      <c r="A61" s="86"/>
      <c r="B61" s="41"/>
      <c r="C61" s="41"/>
      <c r="D61" s="41"/>
      <c r="E61" s="41"/>
      <c r="F61" s="41"/>
      <c r="G61" s="86"/>
      <c r="H61" s="41"/>
      <c r="I61" s="41"/>
      <c r="J61" s="41"/>
      <c r="K61" s="42"/>
    </row>
    <row r="62" ht="12" thickBot="1"/>
    <row r="63" spans="6:9" ht="13.5" thickBot="1">
      <c r="F63" s="118" t="s">
        <v>101</v>
      </c>
      <c r="G63" s="119"/>
      <c r="H63" s="119"/>
      <c r="I63" s="120" t="e">
        <f>J58-J59</f>
        <v>#VALUE!</v>
      </c>
    </row>
    <row r="65" spans="2:10" ht="11.25">
      <c r="B65" s="16" t="s">
        <v>102</v>
      </c>
      <c r="H65" s="51"/>
      <c r="I65" s="51"/>
      <c r="J65" s="51"/>
    </row>
    <row r="66" ht="11.25">
      <c r="I66" s="52" t="s">
        <v>103</v>
      </c>
    </row>
    <row r="68" spans="2:10" ht="11.25">
      <c r="B68" s="16" t="s">
        <v>104</v>
      </c>
      <c r="H68" s="51"/>
      <c r="I68" s="51"/>
      <c r="J68" s="51"/>
    </row>
    <row r="69" ht="11.25">
      <c r="I69" s="52" t="s">
        <v>103</v>
      </c>
    </row>
    <row r="70" ht="11.25">
      <c r="B70" s="16" t="s">
        <v>42</v>
      </c>
    </row>
  </sheetData>
  <sheetProtection/>
  <protectedRanges>
    <protectedRange sqref="J55:J57" name="Tartom?ny1_1"/>
  </protectedRanges>
  <mergeCells count="8">
    <mergeCell ref="D15:F15"/>
    <mergeCell ref="B58:C58"/>
    <mergeCell ref="B59:C59"/>
    <mergeCell ref="B60:C60"/>
    <mergeCell ref="A2:K2"/>
    <mergeCell ref="A3:K3"/>
    <mergeCell ref="H10:I10"/>
    <mergeCell ref="A13:C13"/>
  </mergeCells>
  <printOptions/>
  <pageMargins left="0.75" right="0.5" top="0.33" bottom="1" header="0.5" footer="0.5"/>
  <pageSetup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4.00390625" style="16" customWidth="1"/>
    <col min="2" max="3" width="8.375" style="16" customWidth="1"/>
    <col min="4" max="6" width="9.25390625" style="16" customWidth="1"/>
    <col min="7" max="7" width="10.75390625" style="16" customWidth="1"/>
    <col min="8" max="8" width="8.00390625" style="16" customWidth="1"/>
    <col min="9" max="9" width="10.625" style="16" customWidth="1"/>
    <col min="10" max="10" width="9.625" style="22" bestFit="1" customWidth="1"/>
    <col min="11" max="11" width="9.125" style="22" customWidth="1"/>
    <col min="12" max="16384" width="9.125" style="16" customWidth="1"/>
  </cols>
  <sheetData>
    <row r="1" spans="9:11" ht="17.25" customHeight="1">
      <c r="I1" s="16" t="s">
        <v>105</v>
      </c>
      <c r="K1" s="117" t="s">
        <v>144</v>
      </c>
    </row>
    <row r="2" spans="1:11" ht="11.25">
      <c r="A2" s="140" t="s">
        <v>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1.25">
      <c r="A3" s="141" t="s">
        <v>127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spans="1:7" ht="11.25">
      <c r="A5" s="16" t="s">
        <v>98</v>
      </c>
      <c r="G5" s="16" t="s">
        <v>99</v>
      </c>
    </row>
    <row r="6" spans="1:8" ht="15" customHeight="1">
      <c r="A6" s="16" t="s">
        <v>30</v>
      </c>
      <c r="B6" s="16">
        <f>Törzsadatok!$B$6</f>
        <v>0</v>
      </c>
      <c r="G6" s="16" t="s">
        <v>30</v>
      </c>
      <c r="H6" s="16" t="str">
        <f>Törzsadatok!$B$14</f>
        <v> </v>
      </c>
    </row>
    <row r="7" spans="1:8" ht="15" customHeight="1">
      <c r="A7" s="16" t="s">
        <v>31</v>
      </c>
      <c r="B7" s="16" t="str">
        <f>Törzsadatok!$B$7</f>
        <v> </v>
      </c>
      <c r="G7" s="16" t="s">
        <v>32</v>
      </c>
      <c r="H7" s="16" t="str">
        <f>Törzsadatok!$B$15</f>
        <v> </v>
      </c>
    </row>
    <row r="8" spans="1:10" ht="15" customHeight="1">
      <c r="A8" s="16" t="s">
        <v>33</v>
      </c>
      <c r="C8" s="16" t="str">
        <f>Törzsadatok!$B$8</f>
        <v> </v>
      </c>
      <c r="G8" s="16" t="s">
        <v>125</v>
      </c>
      <c r="H8" s="16" t="str">
        <f>Törzsadatok!$B$16</f>
        <v> </v>
      </c>
      <c r="I8" s="55" t="str">
        <f>Törzsadatok!$B$17</f>
        <v> </v>
      </c>
      <c r="J8" s="55"/>
    </row>
    <row r="9" spans="7:8" ht="15" customHeight="1">
      <c r="G9" s="16" t="s">
        <v>100</v>
      </c>
      <c r="H9" s="16" t="str">
        <f>Törzsadatok!$B$18</f>
        <v> </v>
      </c>
    </row>
    <row r="10" spans="7:9" ht="15" customHeight="1">
      <c r="G10" s="16" t="s">
        <v>126</v>
      </c>
      <c r="H10" s="141" t="str">
        <f>Törzsadatok!$B$19</f>
        <v> </v>
      </c>
      <c r="I10" s="141"/>
    </row>
    <row r="11" spans="2:4" ht="11.25">
      <c r="B11" s="16" t="s">
        <v>123</v>
      </c>
      <c r="C11" s="16">
        <f>Törzsadatok!$F$7</f>
        <v>2010</v>
      </c>
      <c r="D11" s="52" t="s">
        <v>157</v>
      </c>
    </row>
    <row r="12" ht="12" thickBot="1"/>
    <row r="13" spans="1:11" ht="13.5" customHeight="1" thickBot="1">
      <c r="A13" s="142" t="s">
        <v>128</v>
      </c>
      <c r="B13" s="143"/>
      <c r="C13" s="144"/>
      <c r="D13" s="14" t="str">
        <f>'Fogy-elsz.'!$E$19</f>
        <v> </v>
      </c>
      <c r="E13" s="72"/>
      <c r="F13" s="73"/>
      <c r="G13" s="74" t="s">
        <v>43</v>
      </c>
      <c r="H13" s="13" t="str">
        <f>'Fogy-elsz.'!$C$19</f>
        <v> </v>
      </c>
      <c r="I13" s="36"/>
      <c r="J13" s="13"/>
      <c r="K13" s="75"/>
    </row>
    <row r="14" spans="1:11" ht="12" hidden="1" thickBot="1">
      <c r="A14" s="71"/>
      <c r="B14" s="47"/>
      <c r="C14" s="47"/>
      <c r="D14" s="47"/>
      <c r="E14" s="47"/>
      <c r="F14" s="64"/>
      <c r="G14" s="56"/>
      <c r="H14" s="56"/>
      <c r="I14" s="63"/>
      <c r="J14" s="65"/>
      <c r="K14" s="46"/>
    </row>
    <row r="15" spans="1:11" s="22" customFormat="1" ht="12.75" customHeight="1" thickBot="1">
      <c r="A15" s="17" t="s">
        <v>44</v>
      </c>
      <c r="B15" s="17" t="s">
        <v>45</v>
      </c>
      <c r="C15" s="60" t="s">
        <v>34</v>
      </c>
      <c r="D15" s="135" t="s">
        <v>35</v>
      </c>
      <c r="E15" s="136"/>
      <c r="F15" s="137"/>
      <c r="G15" s="61" t="s">
        <v>46</v>
      </c>
      <c r="H15" s="19" t="s">
        <v>47</v>
      </c>
      <c r="I15" s="21" t="s">
        <v>46</v>
      </c>
      <c r="J15" s="67" t="s">
        <v>48</v>
      </c>
      <c r="K15" s="44" t="s">
        <v>49</v>
      </c>
    </row>
    <row r="16" spans="1:11" s="22" customFormat="1" ht="10.5" customHeight="1">
      <c r="A16" s="19" t="s">
        <v>50</v>
      </c>
      <c r="B16" s="19"/>
      <c r="C16" s="19"/>
      <c r="D16" s="19" t="s">
        <v>117</v>
      </c>
      <c r="E16" s="19" t="s">
        <v>118</v>
      </c>
      <c r="F16" s="19" t="s">
        <v>119</v>
      </c>
      <c r="G16" s="18" t="s">
        <v>51</v>
      </c>
      <c r="H16" s="19" t="s">
        <v>129</v>
      </c>
      <c r="I16" s="21" t="s">
        <v>51</v>
      </c>
      <c r="J16" s="20" t="s">
        <v>52</v>
      </c>
      <c r="K16" s="44" t="s">
        <v>53</v>
      </c>
    </row>
    <row r="17" spans="1:11" ht="10.5" customHeight="1" thickBot="1">
      <c r="A17" s="23"/>
      <c r="B17" s="24"/>
      <c r="C17" s="24"/>
      <c r="D17" s="24"/>
      <c r="E17" s="24"/>
      <c r="F17" s="24"/>
      <c r="G17" s="25"/>
      <c r="H17" s="26" t="s">
        <v>130</v>
      </c>
      <c r="I17" s="28" t="s">
        <v>54</v>
      </c>
      <c r="J17" s="27" t="s">
        <v>55</v>
      </c>
      <c r="K17" s="45" t="s">
        <v>56</v>
      </c>
    </row>
    <row r="18" spans="1:11" ht="10.5" customHeight="1">
      <c r="A18" s="66" t="s">
        <v>57</v>
      </c>
      <c r="B18" s="68">
        <v>40422</v>
      </c>
      <c r="C18" s="68">
        <v>40422</v>
      </c>
      <c r="D18" s="62"/>
      <c r="E18" s="62"/>
      <c r="F18" s="63"/>
      <c r="G18" s="63" t="s">
        <v>58</v>
      </c>
      <c r="H18" s="63" t="s">
        <v>144</v>
      </c>
      <c r="I18" s="77" t="e">
        <f>$F$55*H18*$F$56/100</f>
        <v>#VALUE!</v>
      </c>
      <c r="J18" s="77"/>
      <c r="K18" s="78"/>
    </row>
    <row r="19" spans="1:11" ht="10.5" customHeight="1">
      <c r="A19" s="29" t="s">
        <v>59</v>
      </c>
      <c r="B19" s="69" t="s">
        <v>144</v>
      </c>
      <c r="C19" s="69"/>
      <c r="D19" s="33"/>
      <c r="E19" s="33"/>
      <c r="F19" s="31"/>
      <c r="G19" s="31" t="s">
        <v>58</v>
      </c>
      <c r="H19" s="31" t="s">
        <v>144</v>
      </c>
      <c r="I19" s="79" t="e">
        <f aca="true" t="shared" si="0" ref="I19:I52">$F$55*H19*$F$56/100</f>
        <v>#VALUE!</v>
      </c>
      <c r="J19" s="79"/>
      <c r="K19" s="80"/>
    </row>
    <row r="20" spans="1:11" ht="10.5" customHeight="1">
      <c r="A20" s="29" t="s">
        <v>60</v>
      </c>
      <c r="B20" s="69" t="s">
        <v>144</v>
      </c>
      <c r="C20" s="69"/>
      <c r="D20" s="33"/>
      <c r="E20" s="33"/>
      <c r="F20" s="31"/>
      <c r="G20" s="31" t="s">
        <v>58</v>
      </c>
      <c r="H20" s="31" t="s">
        <v>144</v>
      </c>
      <c r="I20" s="79" t="e">
        <f t="shared" si="0"/>
        <v>#VALUE!</v>
      </c>
      <c r="J20" s="79"/>
      <c r="K20" s="80"/>
    </row>
    <row r="21" spans="1:11" ht="10.5" customHeight="1">
      <c r="A21" s="29" t="s">
        <v>61</v>
      </c>
      <c r="B21" s="69" t="s">
        <v>144</v>
      </c>
      <c r="C21" s="69"/>
      <c r="D21" s="33"/>
      <c r="E21" s="33"/>
      <c r="F21" s="31"/>
      <c r="G21" s="31" t="s">
        <v>58</v>
      </c>
      <c r="H21" s="31" t="s">
        <v>144</v>
      </c>
      <c r="I21" s="79" t="e">
        <f t="shared" si="0"/>
        <v>#VALUE!</v>
      </c>
      <c r="J21" s="79"/>
      <c r="K21" s="80"/>
    </row>
    <row r="22" spans="1:11" ht="10.5" customHeight="1">
      <c r="A22" s="29" t="s">
        <v>62</v>
      </c>
      <c r="B22" s="69" t="s">
        <v>144</v>
      </c>
      <c r="C22" s="69"/>
      <c r="D22" s="31"/>
      <c r="E22" s="31"/>
      <c r="F22" s="31"/>
      <c r="G22" s="31" t="s">
        <v>58</v>
      </c>
      <c r="H22" s="31" t="s">
        <v>144</v>
      </c>
      <c r="I22" s="79" t="e">
        <f t="shared" si="0"/>
        <v>#VALUE!</v>
      </c>
      <c r="J22" s="79"/>
      <c r="K22" s="80"/>
    </row>
    <row r="23" spans="1:11" ht="10.5" customHeight="1">
      <c r="A23" s="29" t="s">
        <v>63</v>
      </c>
      <c r="B23" s="69" t="s">
        <v>144</v>
      </c>
      <c r="C23" s="69"/>
      <c r="D23" s="31"/>
      <c r="E23" s="31"/>
      <c r="F23" s="31"/>
      <c r="G23" s="31" t="s">
        <v>58</v>
      </c>
      <c r="H23" s="31" t="s">
        <v>144</v>
      </c>
      <c r="I23" s="79" t="e">
        <f t="shared" si="0"/>
        <v>#VALUE!</v>
      </c>
      <c r="J23" s="79"/>
      <c r="K23" s="80"/>
    </row>
    <row r="24" spans="1:11" ht="10.5" customHeight="1">
      <c r="A24" s="29" t="s">
        <v>64</v>
      </c>
      <c r="B24" s="69" t="s">
        <v>144</v>
      </c>
      <c r="C24" s="69"/>
      <c r="D24" s="31"/>
      <c r="E24" s="31"/>
      <c r="F24" s="31"/>
      <c r="G24" s="31" t="s">
        <v>58</v>
      </c>
      <c r="H24" s="31" t="s">
        <v>144</v>
      </c>
      <c r="I24" s="79" t="e">
        <f t="shared" si="0"/>
        <v>#VALUE!</v>
      </c>
      <c r="J24" s="79"/>
      <c r="K24" s="80"/>
    </row>
    <row r="25" spans="1:11" ht="10.5" customHeight="1">
      <c r="A25" s="29" t="s">
        <v>65</v>
      </c>
      <c r="B25" s="69" t="s">
        <v>144</v>
      </c>
      <c r="C25" s="69"/>
      <c r="D25" s="31"/>
      <c r="E25" s="31"/>
      <c r="F25" s="31"/>
      <c r="G25" s="31" t="s">
        <v>58</v>
      </c>
      <c r="H25" s="31" t="s">
        <v>144</v>
      </c>
      <c r="I25" s="79" t="e">
        <f t="shared" si="0"/>
        <v>#VALUE!</v>
      </c>
      <c r="J25" s="79"/>
      <c r="K25" s="80"/>
    </row>
    <row r="26" spans="1:11" ht="10.5" customHeight="1">
      <c r="A26" s="34" t="s">
        <v>66</v>
      </c>
      <c r="B26" s="69" t="s">
        <v>144</v>
      </c>
      <c r="C26" s="69"/>
      <c r="D26" s="31"/>
      <c r="E26" s="31"/>
      <c r="F26" s="31"/>
      <c r="G26" s="31" t="s">
        <v>58</v>
      </c>
      <c r="H26" s="31" t="s">
        <v>144</v>
      </c>
      <c r="I26" s="79" t="e">
        <f t="shared" si="0"/>
        <v>#VALUE!</v>
      </c>
      <c r="J26" s="79"/>
      <c r="K26" s="80"/>
    </row>
    <row r="27" spans="1:11" ht="10.5" customHeight="1">
      <c r="A27" s="29" t="s">
        <v>36</v>
      </c>
      <c r="B27" s="69" t="s">
        <v>144</v>
      </c>
      <c r="C27" s="69"/>
      <c r="D27" s="31"/>
      <c r="E27" s="31"/>
      <c r="F27" s="31"/>
      <c r="G27" s="31" t="s">
        <v>58</v>
      </c>
      <c r="H27" s="31" t="s">
        <v>144</v>
      </c>
      <c r="I27" s="79" t="e">
        <f t="shared" si="0"/>
        <v>#VALUE!</v>
      </c>
      <c r="J27" s="79"/>
      <c r="K27" s="80"/>
    </row>
    <row r="28" spans="1:11" ht="10.5" customHeight="1">
      <c r="A28" s="29" t="s">
        <v>37</v>
      </c>
      <c r="B28" s="69" t="s">
        <v>144</v>
      </c>
      <c r="C28" s="69"/>
      <c r="D28" s="31"/>
      <c r="E28" s="31"/>
      <c r="F28" s="31"/>
      <c r="G28" s="31" t="s">
        <v>58</v>
      </c>
      <c r="H28" s="31" t="s">
        <v>144</v>
      </c>
      <c r="I28" s="79" t="e">
        <f t="shared" si="0"/>
        <v>#VALUE!</v>
      </c>
      <c r="J28" s="79"/>
      <c r="K28" s="80"/>
    </row>
    <row r="29" spans="1:11" ht="10.5" customHeight="1">
      <c r="A29" s="29" t="s">
        <v>38</v>
      </c>
      <c r="B29" s="69" t="s">
        <v>144</v>
      </c>
      <c r="C29" s="69"/>
      <c r="D29" s="31"/>
      <c r="E29" s="31"/>
      <c r="F29" s="31"/>
      <c r="G29" s="31" t="s">
        <v>58</v>
      </c>
      <c r="H29" s="31" t="s">
        <v>144</v>
      </c>
      <c r="I29" s="79" t="e">
        <f t="shared" si="0"/>
        <v>#VALUE!</v>
      </c>
      <c r="J29" s="79"/>
      <c r="K29" s="80"/>
    </row>
    <row r="30" spans="1:11" ht="10.5" customHeight="1">
      <c r="A30" s="29" t="s">
        <v>39</v>
      </c>
      <c r="B30" s="69" t="s">
        <v>144</v>
      </c>
      <c r="C30" s="69"/>
      <c r="D30" s="31"/>
      <c r="E30" s="31"/>
      <c r="F30" s="31"/>
      <c r="G30" s="31" t="s">
        <v>58</v>
      </c>
      <c r="H30" s="31" t="s">
        <v>144</v>
      </c>
      <c r="I30" s="79" t="e">
        <f t="shared" si="0"/>
        <v>#VALUE!</v>
      </c>
      <c r="J30" s="79"/>
      <c r="K30" s="80"/>
    </row>
    <row r="31" spans="1:11" ht="10.5" customHeight="1">
      <c r="A31" s="29" t="s">
        <v>40</v>
      </c>
      <c r="B31" s="69" t="s">
        <v>144</v>
      </c>
      <c r="C31" s="69"/>
      <c r="D31" s="31"/>
      <c r="E31" s="31"/>
      <c r="F31" s="31"/>
      <c r="G31" s="31" t="s">
        <v>58</v>
      </c>
      <c r="H31" s="31" t="s">
        <v>144</v>
      </c>
      <c r="I31" s="79" t="e">
        <f t="shared" si="0"/>
        <v>#VALUE!</v>
      </c>
      <c r="J31" s="79"/>
      <c r="K31" s="80"/>
    </row>
    <row r="32" spans="1:11" ht="10.5" customHeight="1">
      <c r="A32" s="29" t="s">
        <v>41</v>
      </c>
      <c r="B32" s="69" t="s">
        <v>144</v>
      </c>
      <c r="C32" s="69"/>
      <c r="D32" s="31"/>
      <c r="E32" s="31"/>
      <c r="F32" s="31"/>
      <c r="G32" s="31" t="s">
        <v>58</v>
      </c>
      <c r="H32" s="31" t="s">
        <v>144</v>
      </c>
      <c r="I32" s="79" t="e">
        <f t="shared" si="0"/>
        <v>#VALUE!</v>
      </c>
      <c r="J32" s="79"/>
      <c r="K32" s="80"/>
    </row>
    <row r="33" spans="1:11" ht="10.5" customHeight="1">
      <c r="A33" s="29" t="s">
        <v>67</v>
      </c>
      <c r="B33" s="69" t="s">
        <v>144</v>
      </c>
      <c r="C33" s="69"/>
      <c r="D33" s="31"/>
      <c r="E33" s="31"/>
      <c r="F33" s="31"/>
      <c r="G33" s="31" t="s">
        <v>58</v>
      </c>
      <c r="H33" s="31" t="s">
        <v>144</v>
      </c>
      <c r="I33" s="79" t="e">
        <f t="shared" si="0"/>
        <v>#VALUE!</v>
      </c>
      <c r="J33" s="79"/>
      <c r="K33" s="80"/>
    </row>
    <row r="34" spans="1:11" ht="10.5" customHeight="1">
      <c r="A34" s="29" t="s">
        <v>68</v>
      </c>
      <c r="B34" s="70" t="s">
        <v>144</v>
      </c>
      <c r="C34" s="70"/>
      <c r="D34" s="35"/>
      <c r="E34" s="35"/>
      <c r="F34" s="31"/>
      <c r="G34" s="31" t="s">
        <v>58</v>
      </c>
      <c r="H34" s="31" t="s">
        <v>144</v>
      </c>
      <c r="I34" s="79" t="e">
        <f t="shared" si="0"/>
        <v>#VALUE!</v>
      </c>
      <c r="J34" s="79"/>
      <c r="K34" s="80"/>
    </row>
    <row r="35" spans="1:11" ht="10.5" customHeight="1">
      <c r="A35" s="29" t="s">
        <v>69</v>
      </c>
      <c r="B35" s="69" t="s">
        <v>144</v>
      </c>
      <c r="C35" s="69"/>
      <c r="D35" s="31"/>
      <c r="E35" s="31"/>
      <c r="F35" s="31"/>
      <c r="G35" s="31" t="s">
        <v>58</v>
      </c>
      <c r="H35" s="31" t="s">
        <v>144</v>
      </c>
      <c r="I35" s="79" t="e">
        <f t="shared" si="0"/>
        <v>#VALUE!</v>
      </c>
      <c r="J35" s="79"/>
      <c r="K35" s="80"/>
    </row>
    <row r="36" spans="1:11" ht="10.5" customHeight="1">
      <c r="A36" s="29" t="s">
        <v>70</v>
      </c>
      <c r="B36" s="69" t="s">
        <v>144</v>
      </c>
      <c r="C36" s="69"/>
      <c r="D36" s="31"/>
      <c r="E36" s="31"/>
      <c r="F36" s="31"/>
      <c r="G36" s="31" t="s">
        <v>58</v>
      </c>
      <c r="H36" s="31" t="s">
        <v>144</v>
      </c>
      <c r="I36" s="79" t="e">
        <f t="shared" si="0"/>
        <v>#VALUE!</v>
      </c>
      <c r="J36" s="79"/>
      <c r="K36" s="80"/>
    </row>
    <row r="37" spans="1:11" ht="10.5" customHeight="1">
      <c r="A37" s="29" t="s">
        <v>71</v>
      </c>
      <c r="B37" s="69" t="s">
        <v>144</v>
      </c>
      <c r="C37" s="69"/>
      <c r="D37" s="31"/>
      <c r="E37" s="31"/>
      <c r="F37" s="31"/>
      <c r="G37" s="31" t="s">
        <v>58</v>
      </c>
      <c r="H37" s="31" t="s">
        <v>144</v>
      </c>
      <c r="I37" s="79" t="e">
        <f t="shared" si="0"/>
        <v>#VALUE!</v>
      </c>
      <c r="J37" s="79"/>
      <c r="K37" s="80"/>
    </row>
    <row r="38" spans="1:11" ht="10.5" customHeight="1">
      <c r="A38" s="29" t="s">
        <v>72</v>
      </c>
      <c r="B38" s="69" t="s">
        <v>144</v>
      </c>
      <c r="C38" s="69"/>
      <c r="D38" s="31"/>
      <c r="E38" s="31"/>
      <c r="F38" s="31"/>
      <c r="G38" s="31" t="s">
        <v>58</v>
      </c>
      <c r="H38" s="31" t="s">
        <v>144</v>
      </c>
      <c r="I38" s="79" t="e">
        <f t="shared" si="0"/>
        <v>#VALUE!</v>
      </c>
      <c r="J38" s="79"/>
      <c r="K38" s="80"/>
    </row>
    <row r="39" spans="1:11" ht="10.5" customHeight="1">
      <c r="A39" s="29" t="s">
        <v>73</v>
      </c>
      <c r="B39" s="69" t="s">
        <v>144</v>
      </c>
      <c r="C39" s="69"/>
      <c r="D39" s="31"/>
      <c r="E39" s="31"/>
      <c r="F39" s="31"/>
      <c r="G39" s="31" t="s">
        <v>58</v>
      </c>
      <c r="H39" s="31" t="s">
        <v>144</v>
      </c>
      <c r="I39" s="79" t="e">
        <f t="shared" si="0"/>
        <v>#VALUE!</v>
      </c>
      <c r="J39" s="79"/>
      <c r="K39" s="80"/>
    </row>
    <row r="40" spans="1:11" ht="10.5" customHeight="1">
      <c r="A40" s="29" t="s">
        <v>74</v>
      </c>
      <c r="B40" s="69" t="s">
        <v>144</v>
      </c>
      <c r="C40" s="69"/>
      <c r="D40" s="31"/>
      <c r="E40" s="31"/>
      <c r="F40" s="31"/>
      <c r="G40" s="31" t="s">
        <v>58</v>
      </c>
      <c r="H40" s="31" t="s">
        <v>144</v>
      </c>
      <c r="I40" s="79" t="e">
        <f t="shared" si="0"/>
        <v>#VALUE!</v>
      </c>
      <c r="J40" s="79"/>
      <c r="K40" s="80"/>
    </row>
    <row r="41" spans="1:11" ht="10.5" customHeight="1">
      <c r="A41" s="29" t="s">
        <v>75</v>
      </c>
      <c r="B41" s="69" t="s">
        <v>144</v>
      </c>
      <c r="C41" s="69"/>
      <c r="D41" s="31"/>
      <c r="E41" s="31"/>
      <c r="F41" s="31"/>
      <c r="G41" s="31" t="s">
        <v>58</v>
      </c>
      <c r="H41" s="31" t="s">
        <v>144</v>
      </c>
      <c r="I41" s="79" t="e">
        <f t="shared" si="0"/>
        <v>#VALUE!</v>
      </c>
      <c r="J41" s="79"/>
      <c r="K41" s="80"/>
    </row>
    <row r="42" spans="1:11" ht="10.5" customHeight="1">
      <c r="A42" s="29" t="s">
        <v>76</v>
      </c>
      <c r="B42" s="69" t="s">
        <v>144</v>
      </c>
      <c r="C42" s="69"/>
      <c r="D42" s="31"/>
      <c r="E42" s="31"/>
      <c r="F42" s="31"/>
      <c r="G42" s="31" t="s">
        <v>58</v>
      </c>
      <c r="H42" s="31" t="s">
        <v>144</v>
      </c>
      <c r="I42" s="79" t="e">
        <f t="shared" si="0"/>
        <v>#VALUE!</v>
      </c>
      <c r="J42" s="79"/>
      <c r="K42" s="80"/>
    </row>
    <row r="43" spans="1:11" ht="10.5" customHeight="1">
      <c r="A43" s="29" t="s">
        <v>77</v>
      </c>
      <c r="B43" s="69" t="s">
        <v>144</v>
      </c>
      <c r="C43" s="69"/>
      <c r="D43" s="31"/>
      <c r="E43" s="31"/>
      <c r="F43" s="31"/>
      <c r="G43" s="31" t="s">
        <v>58</v>
      </c>
      <c r="H43" s="31" t="s">
        <v>144</v>
      </c>
      <c r="I43" s="79" t="e">
        <f t="shared" si="0"/>
        <v>#VALUE!</v>
      </c>
      <c r="J43" s="79"/>
      <c r="K43" s="80"/>
    </row>
    <row r="44" spans="1:11" ht="10.5" customHeight="1">
      <c r="A44" s="29" t="s">
        <v>78</v>
      </c>
      <c r="B44" s="69" t="s">
        <v>144</v>
      </c>
      <c r="C44" s="69"/>
      <c r="D44" s="31"/>
      <c r="E44" s="31"/>
      <c r="F44" s="31"/>
      <c r="G44" s="31" t="s">
        <v>58</v>
      </c>
      <c r="H44" s="31" t="s">
        <v>144</v>
      </c>
      <c r="I44" s="79" t="e">
        <f t="shared" si="0"/>
        <v>#VALUE!</v>
      </c>
      <c r="J44" s="79"/>
      <c r="K44" s="80"/>
    </row>
    <row r="45" spans="1:11" ht="10.5" customHeight="1">
      <c r="A45" s="29" t="s">
        <v>79</v>
      </c>
      <c r="B45" s="69" t="s">
        <v>144</v>
      </c>
      <c r="C45" s="69"/>
      <c r="D45" s="31"/>
      <c r="E45" s="31"/>
      <c r="F45" s="31"/>
      <c r="G45" s="31" t="s">
        <v>58</v>
      </c>
      <c r="H45" s="31" t="s">
        <v>144</v>
      </c>
      <c r="I45" s="79" t="e">
        <f t="shared" si="0"/>
        <v>#VALUE!</v>
      </c>
      <c r="J45" s="79"/>
      <c r="K45" s="80"/>
    </row>
    <row r="46" spans="1:11" ht="10.5" customHeight="1">
      <c r="A46" s="29" t="s">
        <v>80</v>
      </c>
      <c r="B46" s="69" t="s">
        <v>144</v>
      </c>
      <c r="C46" s="69"/>
      <c r="D46" s="31"/>
      <c r="E46" s="31"/>
      <c r="F46" s="31"/>
      <c r="G46" s="31" t="s">
        <v>58</v>
      </c>
      <c r="H46" s="31" t="s">
        <v>144</v>
      </c>
      <c r="I46" s="79" t="e">
        <f t="shared" si="0"/>
        <v>#VALUE!</v>
      </c>
      <c r="J46" s="79"/>
      <c r="K46" s="80"/>
    </row>
    <row r="47" spans="1:11" ht="10.5" customHeight="1">
      <c r="A47" s="29" t="s">
        <v>81</v>
      </c>
      <c r="B47" s="69" t="s">
        <v>144</v>
      </c>
      <c r="C47" s="69"/>
      <c r="D47" s="31"/>
      <c r="E47" s="31"/>
      <c r="F47" s="31"/>
      <c r="G47" s="31" t="s">
        <v>58</v>
      </c>
      <c r="H47" s="31" t="s">
        <v>144</v>
      </c>
      <c r="I47" s="79" t="e">
        <f t="shared" si="0"/>
        <v>#VALUE!</v>
      </c>
      <c r="J47" s="79"/>
      <c r="K47" s="80"/>
    </row>
    <row r="48" spans="1:11" ht="10.5" customHeight="1">
      <c r="A48" s="29" t="s">
        <v>82</v>
      </c>
      <c r="B48" s="69" t="s">
        <v>144</v>
      </c>
      <c r="C48" s="69"/>
      <c r="D48" s="31"/>
      <c r="E48" s="31"/>
      <c r="F48" s="31"/>
      <c r="G48" s="31" t="s">
        <v>58</v>
      </c>
      <c r="H48" s="31" t="s">
        <v>144</v>
      </c>
      <c r="I48" s="79" t="e">
        <f t="shared" si="0"/>
        <v>#VALUE!</v>
      </c>
      <c r="J48" s="79"/>
      <c r="K48" s="80"/>
    </row>
    <row r="49" spans="1:11" ht="10.5" customHeight="1">
      <c r="A49" s="29" t="s">
        <v>83</v>
      </c>
      <c r="B49" s="69"/>
      <c r="C49" s="69"/>
      <c r="D49" s="31"/>
      <c r="E49" s="31"/>
      <c r="F49" s="31"/>
      <c r="G49" s="31" t="s">
        <v>58</v>
      </c>
      <c r="H49" s="31" t="s">
        <v>144</v>
      </c>
      <c r="I49" s="79" t="e">
        <f t="shared" si="0"/>
        <v>#VALUE!</v>
      </c>
      <c r="J49" s="79"/>
      <c r="K49" s="80"/>
    </row>
    <row r="50" spans="1:11" ht="10.5" customHeight="1">
      <c r="A50" s="29" t="s">
        <v>84</v>
      </c>
      <c r="B50" s="69"/>
      <c r="C50" s="69"/>
      <c r="D50" s="31"/>
      <c r="E50" s="31"/>
      <c r="F50" s="31"/>
      <c r="G50" s="31" t="s">
        <v>58</v>
      </c>
      <c r="H50" s="31" t="s">
        <v>144</v>
      </c>
      <c r="I50" s="79" t="e">
        <f t="shared" si="0"/>
        <v>#VALUE!</v>
      </c>
      <c r="J50" s="79"/>
      <c r="K50" s="80"/>
    </row>
    <row r="51" spans="1:11" ht="10.5" customHeight="1">
      <c r="A51" s="29" t="s">
        <v>85</v>
      </c>
      <c r="B51" s="69"/>
      <c r="C51" s="69"/>
      <c r="D51" s="31"/>
      <c r="E51" s="31"/>
      <c r="F51" s="31"/>
      <c r="G51" s="31" t="s">
        <v>58</v>
      </c>
      <c r="H51" s="31" t="s">
        <v>144</v>
      </c>
      <c r="I51" s="79" t="e">
        <f t="shared" si="0"/>
        <v>#VALUE!</v>
      </c>
      <c r="J51" s="79"/>
      <c r="K51" s="80"/>
    </row>
    <row r="52" spans="1:11" ht="10.5" customHeight="1" thickBot="1">
      <c r="A52" s="83" t="s">
        <v>86</v>
      </c>
      <c r="B52" s="76"/>
      <c r="C52" s="76"/>
      <c r="D52" s="15"/>
      <c r="E52" s="15"/>
      <c r="F52" s="15"/>
      <c r="G52" s="15" t="s">
        <v>58</v>
      </c>
      <c r="H52" s="15" t="s">
        <v>144</v>
      </c>
      <c r="I52" s="81" t="e">
        <f t="shared" si="0"/>
        <v>#VALUE!</v>
      </c>
      <c r="J52" s="81"/>
      <c r="K52" s="82"/>
    </row>
    <row r="53" spans="1:11" s="102" customFormat="1" ht="14.25" customHeight="1" thickBot="1">
      <c r="A53" s="96" t="s">
        <v>87</v>
      </c>
      <c r="B53" s="97"/>
      <c r="C53" s="97"/>
      <c r="D53" s="97"/>
      <c r="E53" s="97"/>
      <c r="F53" s="97"/>
      <c r="G53" s="98"/>
      <c r="H53" s="99">
        <f>SUM(H18:H52)</f>
        <v>0</v>
      </c>
      <c r="I53" s="100" t="e">
        <f>SUM(I18:I52)</f>
        <v>#VALUE!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88</v>
      </c>
      <c r="B54" s="89"/>
      <c r="C54" s="89"/>
      <c r="D54" s="89"/>
      <c r="E54" s="89"/>
      <c r="F54" s="48" t="str">
        <f>IF('Fogy-elsz.'!$F$16=1,"benzin","gázolaj")</f>
        <v>benzin</v>
      </c>
      <c r="G54" s="22"/>
      <c r="H54" s="22"/>
      <c r="I54" s="22"/>
      <c r="K54" s="46"/>
    </row>
    <row r="55" spans="1:11" ht="10.5" customHeight="1">
      <c r="A55" s="38" t="s">
        <v>89</v>
      </c>
      <c r="B55" s="32"/>
      <c r="C55" s="39"/>
      <c r="D55" s="32"/>
      <c r="E55" s="32"/>
      <c r="F55" s="95">
        <f>'Fogy-elsz.'!$C$14</f>
        <v>0</v>
      </c>
      <c r="G55" s="84" t="s">
        <v>90</v>
      </c>
      <c r="H55" s="40"/>
      <c r="I55" s="43"/>
      <c r="J55" s="103" t="e">
        <f>I53</f>
        <v>#VALUE!</v>
      </c>
      <c r="K55" s="46"/>
    </row>
    <row r="56" spans="1:11" ht="10.5" customHeight="1">
      <c r="A56" s="38" t="s">
        <v>91</v>
      </c>
      <c r="B56" s="32"/>
      <c r="C56" s="32"/>
      <c r="D56" s="32"/>
      <c r="E56" s="39"/>
      <c r="F56" s="95" t="e">
        <f>'Fogy-elsz.'!$E$23</f>
        <v>#N/A</v>
      </c>
      <c r="G56" s="84" t="s">
        <v>92</v>
      </c>
      <c r="H56" s="40"/>
      <c r="I56" s="43"/>
      <c r="J56" s="103">
        <f>H53*'Fogy-elsz.'!$E$25</f>
        <v>0</v>
      </c>
      <c r="K56" s="46"/>
    </row>
    <row r="57" spans="1:11" ht="10.5" customHeight="1">
      <c r="A57" s="37" t="s">
        <v>93</v>
      </c>
      <c r="B57" s="87"/>
      <c r="C57" s="22"/>
      <c r="D57" s="22"/>
      <c r="E57" s="22"/>
      <c r="F57" s="90"/>
      <c r="G57" s="84" t="s">
        <v>120</v>
      </c>
      <c r="H57" s="40"/>
      <c r="I57" s="43"/>
      <c r="J57" s="104" t="e">
        <f>SUM(J55+J56)</f>
        <v>#VALUE!</v>
      </c>
      <c r="K57" s="46"/>
    </row>
    <row r="58" spans="1:11" ht="10.5" customHeight="1">
      <c r="A58" s="92"/>
      <c r="B58" s="138" t="s">
        <v>94</v>
      </c>
      <c r="C58" s="138"/>
      <c r="D58" s="85"/>
      <c r="E58" s="84"/>
      <c r="F58" s="95" t="s">
        <v>95</v>
      </c>
      <c r="G58" s="105" t="s">
        <v>121</v>
      </c>
      <c r="H58" s="40"/>
      <c r="I58" s="43"/>
      <c r="J58" s="49" t="e">
        <f>J57+J53+K53</f>
        <v>#VALUE!</v>
      </c>
      <c r="K58" s="46"/>
    </row>
    <row r="59" spans="1:11" ht="10.5" customHeight="1">
      <c r="A59" s="92"/>
      <c r="B59" s="139" t="s">
        <v>96</v>
      </c>
      <c r="C59" s="139"/>
      <c r="D59" s="85"/>
      <c r="E59" s="84"/>
      <c r="F59" s="95" t="s">
        <v>95</v>
      </c>
      <c r="G59" s="106" t="s">
        <v>122</v>
      </c>
      <c r="H59" s="93"/>
      <c r="I59" s="93"/>
      <c r="J59" s="50">
        <v>0</v>
      </c>
      <c r="K59" s="46"/>
    </row>
    <row r="60" spans="1:11" ht="10.5" customHeight="1">
      <c r="A60" s="91"/>
      <c r="B60" s="139" t="s">
        <v>97</v>
      </c>
      <c r="C60" s="139"/>
      <c r="D60" s="22"/>
      <c r="E60" s="31"/>
      <c r="F60" s="94" t="s">
        <v>95</v>
      </c>
      <c r="G60" s="30"/>
      <c r="H60" s="32"/>
      <c r="I60" s="39"/>
      <c r="J60" s="31"/>
      <c r="K60" s="46"/>
    </row>
    <row r="61" spans="1:11" ht="10.5" customHeight="1" thickBot="1">
      <c r="A61" s="86"/>
      <c r="B61" s="41"/>
      <c r="C61" s="41"/>
      <c r="D61" s="41"/>
      <c r="E61" s="41"/>
      <c r="F61" s="41"/>
      <c r="G61" s="86"/>
      <c r="H61" s="41"/>
      <c r="I61" s="41"/>
      <c r="J61" s="41"/>
      <c r="K61" s="42"/>
    </row>
    <row r="62" ht="12" thickBot="1"/>
    <row r="63" spans="6:9" ht="13.5" thickBot="1">
      <c r="F63" s="118" t="s">
        <v>101</v>
      </c>
      <c r="G63" s="119"/>
      <c r="H63" s="119"/>
      <c r="I63" s="120" t="e">
        <f>J58-J59</f>
        <v>#VALUE!</v>
      </c>
    </row>
    <row r="65" spans="2:10" ht="11.25">
      <c r="B65" s="16" t="s">
        <v>102</v>
      </c>
      <c r="H65" s="51"/>
      <c r="I65" s="51"/>
      <c r="J65" s="51"/>
    </row>
    <row r="66" ht="11.25">
      <c r="I66" s="52" t="s">
        <v>103</v>
      </c>
    </row>
    <row r="68" spans="2:10" ht="11.25">
      <c r="B68" s="16" t="s">
        <v>104</v>
      </c>
      <c r="H68" s="51"/>
      <c r="I68" s="51"/>
      <c r="J68" s="51"/>
    </row>
    <row r="69" ht="11.25">
      <c r="I69" s="52" t="s">
        <v>103</v>
      </c>
    </row>
    <row r="70" ht="11.25">
      <c r="B70" s="16" t="s">
        <v>42</v>
      </c>
    </row>
  </sheetData>
  <sheetProtection/>
  <protectedRanges>
    <protectedRange sqref="J55:J57" name="Tartom?ny1_1"/>
  </protectedRanges>
  <mergeCells count="8">
    <mergeCell ref="D15:F15"/>
    <mergeCell ref="B58:C58"/>
    <mergeCell ref="B59:C59"/>
    <mergeCell ref="B60:C60"/>
    <mergeCell ref="A2:K2"/>
    <mergeCell ref="A3:K3"/>
    <mergeCell ref="H10:I10"/>
    <mergeCell ref="A13:C13"/>
  </mergeCells>
  <printOptions/>
  <pageMargins left="0.59" right="0.56" top="0.43" bottom="1" header="0.5" footer="0.5"/>
  <pageSetup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4.375" style="16" customWidth="1"/>
    <col min="2" max="2" width="7.00390625" style="16" customWidth="1"/>
    <col min="3" max="3" width="6.25390625" style="16" customWidth="1"/>
    <col min="4" max="6" width="9.25390625" style="16" customWidth="1"/>
    <col min="7" max="7" width="10.75390625" style="16" customWidth="1"/>
    <col min="8" max="8" width="8.00390625" style="16" customWidth="1"/>
    <col min="9" max="9" width="10.625" style="16" customWidth="1"/>
    <col min="10" max="10" width="9.625" style="22" bestFit="1" customWidth="1"/>
    <col min="11" max="11" width="9.125" style="22" customWidth="1"/>
    <col min="12" max="16384" width="9.125" style="16" customWidth="1"/>
  </cols>
  <sheetData>
    <row r="1" spans="9:11" ht="17.25" customHeight="1">
      <c r="I1" s="16" t="s">
        <v>105</v>
      </c>
      <c r="K1" s="117" t="s">
        <v>144</v>
      </c>
    </row>
    <row r="2" spans="1:11" ht="11.25">
      <c r="A2" s="140" t="s">
        <v>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1.25">
      <c r="A3" s="141" t="s">
        <v>127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spans="1:7" ht="11.25">
      <c r="A5" s="16" t="s">
        <v>98</v>
      </c>
      <c r="G5" s="16" t="s">
        <v>99</v>
      </c>
    </row>
    <row r="6" spans="1:8" ht="15" customHeight="1">
      <c r="A6" s="16" t="s">
        <v>30</v>
      </c>
      <c r="B6" s="16">
        <f>Törzsadatok!$B$6</f>
        <v>0</v>
      </c>
      <c r="G6" s="16" t="s">
        <v>30</v>
      </c>
      <c r="H6" s="16" t="str">
        <f>Törzsadatok!$B$14</f>
        <v> </v>
      </c>
    </row>
    <row r="7" spans="1:8" ht="15" customHeight="1">
      <c r="A7" s="16" t="s">
        <v>31</v>
      </c>
      <c r="B7" s="16" t="str">
        <f>Törzsadatok!$B$7</f>
        <v> </v>
      </c>
      <c r="G7" s="16" t="s">
        <v>32</v>
      </c>
      <c r="H7" s="16" t="str">
        <f>Törzsadatok!$B$15</f>
        <v> </v>
      </c>
    </row>
    <row r="8" spans="1:10" ht="15" customHeight="1">
      <c r="A8" s="16" t="s">
        <v>33</v>
      </c>
      <c r="C8" s="16" t="str">
        <f>Törzsadatok!$B$8</f>
        <v> </v>
      </c>
      <c r="G8" s="16" t="s">
        <v>125</v>
      </c>
      <c r="H8" s="16" t="str">
        <f>Törzsadatok!$B$16</f>
        <v> </v>
      </c>
      <c r="I8" s="55" t="str">
        <f>Törzsadatok!$B$17</f>
        <v> </v>
      </c>
      <c r="J8" s="55"/>
    </row>
    <row r="9" spans="7:8" ht="15" customHeight="1">
      <c r="G9" s="16" t="s">
        <v>100</v>
      </c>
      <c r="H9" s="16" t="str">
        <f>Törzsadatok!$B$18</f>
        <v> </v>
      </c>
    </row>
    <row r="10" spans="7:9" ht="15" customHeight="1">
      <c r="G10" s="16" t="s">
        <v>126</v>
      </c>
      <c r="H10" s="141" t="str">
        <f>Törzsadatok!$B$19</f>
        <v> </v>
      </c>
      <c r="I10" s="141"/>
    </row>
    <row r="11" spans="2:4" ht="11.25">
      <c r="B11" s="16" t="s">
        <v>123</v>
      </c>
      <c r="C11" s="16">
        <f>Törzsadatok!$F$7</f>
        <v>2010</v>
      </c>
      <c r="D11" s="52" t="s">
        <v>158</v>
      </c>
    </row>
    <row r="12" ht="12" thickBot="1"/>
    <row r="13" spans="1:11" ht="13.5" customHeight="1" thickBot="1">
      <c r="A13" s="142" t="s">
        <v>128</v>
      </c>
      <c r="B13" s="143"/>
      <c r="C13" s="144"/>
      <c r="D13" s="14" t="str">
        <f>'Fogy-elsz.'!$E$19</f>
        <v> </v>
      </c>
      <c r="E13" s="72"/>
      <c r="F13" s="73"/>
      <c r="G13" s="74" t="s">
        <v>43</v>
      </c>
      <c r="H13" s="13" t="str">
        <f>'Fogy-elsz.'!$C$19</f>
        <v> </v>
      </c>
      <c r="I13" s="36"/>
      <c r="J13" s="13"/>
      <c r="K13" s="75"/>
    </row>
    <row r="14" spans="1:11" ht="12" hidden="1" thickBot="1">
      <c r="A14" s="71"/>
      <c r="B14" s="47"/>
      <c r="C14" s="47"/>
      <c r="D14" s="47"/>
      <c r="E14" s="47"/>
      <c r="F14" s="64"/>
      <c r="G14" s="56"/>
      <c r="H14" s="56"/>
      <c r="I14" s="63"/>
      <c r="J14" s="65"/>
      <c r="K14" s="46"/>
    </row>
    <row r="15" spans="1:11" s="22" customFormat="1" ht="12.75" customHeight="1" thickBot="1">
      <c r="A15" s="17" t="s">
        <v>44</v>
      </c>
      <c r="B15" s="17" t="s">
        <v>45</v>
      </c>
      <c r="C15" s="60" t="s">
        <v>34</v>
      </c>
      <c r="D15" s="135" t="s">
        <v>35</v>
      </c>
      <c r="E15" s="136"/>
      <c r="F15" s="137"/>
      <c r="G15" s="61" t="s">
        <v>46</v>
      </c>
      <c r="H15" s="19" t="s">
        <v>47</v>
      </c>
      <c r="I15" s="21" t="s">
        <v>46</v>
      </c>
      <c r="J15" s="67" t="s">
        <v>48</v>
      </c>
      <c r="K15" s="44" t="s">
        <v>49</v>
      </c>
    </row>
    <row r="16" spans="1:11" s="22" customFormat="1" ht="10.5" customHeight="1">
      <c r="A16" s="19" t="s">
        <v>50</v>
      </c>
      <c r="B16" s="19"/>
      <c r="C16" s="19"/>
      <c r="D16" s="19" t="s">
        <v>117</v>
      </c>
      <c r="E16" s="19" t="s">
        <v>118</v>
      </c>
      <c r="F16" s="19" t="s">
        <v>119</v>
      </c>
      <c r="G16" s="18" t="s">
        <v>51</v>
      </c>
      <c r="H16" s="19" t="s">
        <v>129</v>
      </c>
      <c r="I16" s="21" t="s">
        <v>51</v>
      </c>
      <c r="J16" s="20" t="s">
        <v>52</v>
      </c>
      <c r="K16" s="44" t="s">
        <v>53</v>
      </c>
    </row>
    <row r="17" spans="1:11" ht="10.5" customHeight="1" thickBot="1">
      <c r="A17" s="23"/>
      <c r="B17" s="24"/>
      <c r="C17" s="24"/>
      <c r="D17" s="24"/>
      <c r="E17" s="24"/>
      <c r="F17" s="24"/>
      <c r="G17" s="25"/>
      <c r="H17" s="26" t="s">
        <v>130</v>
      </c>
      <c r="I17" s="28" t="s">
        <v>54</v>
      </c>
      <c r="J17" s="27" t="s">
        <v>55</v>
      </c>
      <c r="K17" s="45" t="s">
        <v>56</v>
      </c>
    </row>
    <row r="18" spans="1:11" ht="10.5" customHeight="1">
      <c r="A18" s="66" t="s">
        <v>57</v>
      </c>
      <c r="B18" s="68">
        <v>40452</v>
      </c>
      <c r="C18" s="68">
        <v>40452</v>
      </c>
      <c r="D18" s="62"/>
      <c r="E18" s="62"/>
      <c r="F18" s="63"/>
      <c r="G18" s="63" t="s">
        <v>58</v>
      </c>
      <c r="H18" s="63" t="s">
        <v>144</v>
      </c>
      <c r="I18" s="77" t="e">
        <f>$F$55*H18*$F$56/100</f>
        <v>#VALUE!</v>
      </c>
      <c r="J18" s="77"/>
      <c r="K18" s="78"/>
    </row>
    <row r="19" spans="1:11" ht="10.5" customHeight="1">
      <c r="A19" s="29" t="s">
        <v>59</v>
      </c>
      <c r="B19" s="69" t="s">
        <v>144</v>
      </c>
      <c r="C19" s="69"/>
      <c r="D19" s="33"/>
      <c r="E19" s="33"/>
      <c r="F19" s="31"/>
      <c r="G19" s="31" t="s">
        <v>58</v>
      </c>
      <c r="H19" s="31" t="s">
        <v>144</v>
      </c>
      <c r="I19" s="79" t="e">
        <f aca="true" t="shared" si="0" ref="I19:I52">$F$55*H19*$F$56/100</f>
        <v>#VALUE!</v>
      </c>
      <c r="J19" s="79"/>
      <c r="K19" s="80"/>
    </row>
    <row r="20" spans="1:11" ht="10.5" customHeight="1">
      <c r="A20" s="29" t="s">
        <v>60</v>
      </c>
      <c r="B20" s="69" t="s">
        <v>144</v>
      </c>
      <c r="C20" s="69"/>
      <c r="D20" s="33"/>
      <c r="E20" s="33"/>
      <c r="F20" s="31"/>
      <c r="G20" s="31" t="s">
        <v>58</v>
      </c>
      <c r="H20" s="31" t="s">
        <v>144</v>
      </c>
      <c r="I20" s="79" t="e">
        <f t="shared" si="0"/>
        <v>#VALUE!</v>
      </c>
      <c r="J20" s="79"/>
      <c r="K20" s="80"/>
    </row>
    <row r="21" spans="1:11" ht="10.5" customHeight="1">
      <c r="A21" s="29" t="s">
        <v>61</v>
      </c>
      <c r="B21" s="69" t="s">
        <v>144</v>
      </c>
      <c r="C21" s="69"/>
      <c r="D21" s="33"/>
      <c r="E21" s="33"/>
      <c r="F21" s="31"/>
      <c r="G21" s="31" t="s">
        <v>58</v>
      </c>
      <c r="H21" s="31" t="s">
        <v>144</v>
      </c>
      <c r="I21" s="79" t="e">
        <f t="shared" si="0"/>
        <v>#VALUE!</v>
      </c>
      <c r="J21" s="79"/>
      <c r="K21" s="80"/>
    </row>
    <row r="22" spans="1:11" ht="10.5" customHeight="1">
      <c r="A22" s="29" t="s">
        <v>62</v>
      </c>
      <c r="B22" s="69" t="s">
        <v>144</v>
      </c>
      <c r="C22" s="69"/>
      <c r="D22" s="31"/>
      <c r="E22" s="31"/>
      <c r="F22" s="31"/>
      <c r="G22" s="31" t="s">
        <v>58</v>
      </c>
      <c r="H22" s="31" t="s">
        <v>144</v>
      </c>
      <c r="I22" s="79" t="e">
        <f t="shared" si="0"/>
        <v>#VALUE!</v>
      </c>
      <c r="J22" s="79"/>
      <c r="K22" s="80"/>
    </row>
    <row r="23" spans="1:11" ht="10.5" customHeight="1">
      <c r="A23" s="29" t="s">
        <v>63</v>
      </c>
      <c r="B23" s="69" t="s">
        <v>144</v>
      </c>
      <c r="C23" s="69"/>
      <c r="D23" s="31"/>
      <c r="E23" s="31"/>
      <c r="F23" s="31"/>
      <c r="G23" s="31" t="s">
        <v>58</v>
      </c>
      <c r="H23" s="31" t="s">
        <v>144</v>
      </c>
      <c r="I23" s="79" t="e">
        <f t="shared" si="0"/>
        <v>#VALUE!</v>
      </c>
      <c r="J23" s="79"/>
      <c r="K23" s="80"/>
    </row>
    <row r="24" spans="1:11" ht="10.5" customHeight="1">
      <c r="A24" s="29" t="s">
        <v>64</v>
      </c>
      <c r="B24" s="69" t="s">
        <v>144</v>
      </c>
      <c r="C24" s="69"/>
      <c r="D24" s="31"/>
      <c r="E24" s="31"/>
      <c r="F24" s="31"/>
      <c r="G24" s="31" t="s">
        <v>58</v>
      </c>
      <c r="H24" s="31" t="s">
        <v>144</v>
      </c>
      <c r="I24" s="79" t="e">
        <f t="shared" si="0"/>
        <v>#VALUE!</v>
      </c>
      <c r="J24" s="79"/>
      <c r="K24" s="80"/>
    </row>
    <row r="25" spans="1:11" ht="10.5" customHeight="1">
      <c r="A25" s="29" t="s">
        <v>65</v>
      </c>
      <c r="B25" s="69" t="s">
        <v>144</v>
      </c>
      <c r="C25" s="69"/>
      <c r="D25" s="31"/>
      <c r="E25" s="31"/>
      <c r="F25" s="31"/>
      <c r="G25" s="31" t="s">
        <v>58</v>
      </c>
      <c r="H25" s="31" t="s">
        <v>144</v>
      </c>
      <c r="I25" s="79" t="e">
        <f t="shared" si="0"/>
        <v>#VALUE!</v>
      </c>
      <c r="J25" s="79"/>
      <c r="K25" s="80"/>
    </row>
    <row r="26" spans="1:11" ht="10.5" customHeight="1">
      <c r="A26" s="34" t="s">
        <v>66</v>
      </c>
      <c r="B26" s="69" t="s">
        <v>144</v>
      </c>
      <c r="C26" s="69"/>
      <c r="D26" s="31"/>
      <c r="E26" s="31"/>
      <c r="F26" s="31"/>
      <c r="G26" s="31" t="s">
        <v>58</v>
      </c>
      <c r="H26" s="31" t="s">
        <v>144</v>
      </c>
      <c r="I26" s="79" t="e">
        <f t="shared" si="0"/>
        <v>#VALUE!</v>
      </c>
      <c r="J26" s="79"/>
      <c r="K26" s="80"/>
    </row>
    <row r="27" spans="1:11" ht="10.5" customHeight="1">
      <c r="A27" s="29" t="s">
        <v>36</v>
      </c>
      <c r="B27" s="69" t="s">
        <v>144</v>
      </c>
      <c r="C27" s="69"/>
      <c r="D27" s="31"/>
      <c r="E27" s="31"/>
      <c r="F27" s="31"/>
      <c r="G27" s="31" t="s">
        <v>58</v>
      </c>
      <c r="H27" s="31" t="s">
        <v>144</v>
      </c>
      <c r="I27" s="79" t="e">
        <f t="shared" si="0"/>
        <v>#VALUE!</v>
      </c>
      <c r="J27" s="79"/>
      <c r="K27" s="80"/>
    </row>
    <row r="28" spans="1:11" ht="10.5" customHeight="1">
      <c r="A28" s="29" t="s">
        <v>37</v>
      </c>
      <c r="B28" s="69" t="s">
        <v>144</v>
      </c>
      <c r="C28" s="69"/>
      <c r="D28" s="31"/>
      <c r="E28" s="31"/>
      <c r="F28" s="31"/>
      <c r="G28" s="31" t="s">
        <v>58</v>
      </c>
      <c r="H28" s="31" t="s">
        <v>144</v>
      </c>
      <c r="I28" s="79" t="e">
        <f t="shared" si="0"/>
        <v>#VALUE!</v>
      </c>
      <c r="J28" s="79"/>
      <c r="K28" s="80"/>
    </row>
    <row r="29" spans="1:11" ht="10.5" customHeight="1">
      <c r="A29" s="29" t="s">
        <v>38</v>
      </c>
      <c r="B29" s="69" t="s">
        <v>144</v>
      </c>
      <c r="C29" s="69"/>
      <c r="D29" s="31"/>
      <c r="E29" s="31"/>
      <c r="F29" s="31"/>
      <c r="G29" s="31" t="s">
        <v>58</v>
      </c>
      <c r="H29" s="31" t="s">
        <v>144</v>
      </c>
      <c r="I29" s="79" t="e">
        <f t="shared" si="0"/>
        <v>#VALUE!</v>
      </c>
      <c r="J29" s="79"/>
      <c r="K29" s="80"/>
    </row>
    <row r="30" spans="1:11" ht="10.5" customHeight="1">
      <c r="A30" s="29" t="s">
        <v>39</v>
      </c>
      <c r="B30" s="69" t="s">
        <v>144</v>
      </c>
      <c r="C30" s="69"/>
      <c r="D30" s="31"/>
      <c r="E30" s="31"/>
      <c r="F30" s="31"/>
      <c r="G30" s="31" t="s">
        <v>58</v>
      </c>
      <c r="H30" s="31" t="s">
        <v>144</v>
      </c>
      <c r="I30" s="79" t="e">
        <f t="shared" si="0"/>
        <v>#VALUE!</v>
      </c>
      <c r="J30" s="79"/>
      <c r="K30" s="80"/>
    </row>
    <row r="31" spans="1:11" ht="10.5" customHeight="1">
      <c r="A31" s="29" t="s">
        <v>40</v>
      </c>
      <c r="B31" s="69" t="s">
        <v>144</v>
      </c>
      <c r="C31" s="69"/>
      <c r="D31" s="31"/>
      <c r="E31" s="31"/>
      <c r="F31" s="31"/>
      <c r="G31" s="31" t="s">
        <v>58</v>
      </c>
      <c r="H31" s="31" t="s">
        <v>144</v>
      </c>
      <c r="I31" s="79" t="e">
        <f t="shared" si="0"/>
        <v>#VALUE!</v>
      </c>
      <c r="J31" s="79"/>
      <c r="K31" s="80"/>
    </row>
    <row r="32" spans="1:11" ht="10.5" customHeight="1">
      <c r="A32" s="29" t="s">
        <v>41</v>
      </c>
      <c r="B32" s="69" t="s">
        <v>144</v>
      </c>
      <c r="C32" s="69"/>
      <c r="D32" s="31"/>
      <c r="E32" s="31"/>
      <c r="F32" s="31"/>
      <c r="G32" s="31" t="s">
        <v>58</v>
      </c>
      <c r="H32" s="31" t="s">
        <v>144</v>
      </c>
      <c r="I32" s="79" t="e">
        <f t="shared" si="0"/>
        <v>#VALUE!</v>
      </c>
      <c r="J32" s="79"/>
      <c r="K32" s="80"/>
    </row>
    <row r="33" spans="1:11" ht="10.5" customHeight="1">
      <c r="A33" s="29" t="s">
        <v>67</v>
      </c>
      <c r="B33" s="69" t="s">
        <v>144</v>
      </c>
      <c r="C33" s="69"/>
      <c r="D33" s="31"/>
      <c r="E33" s="31"/>
      <c r="F33" s="31"/>
      <c r="G33" s="31" t="s">
        <v>58</v>
      </c>
      <c r="H33" s="31" t="s">
        <v>144</v>
      </c>
      <c r="I33" s="79" t="e">
        <f t="shared" si="0"/>
        <v>#VALUE!</v>
      </c>
      <c r="J33" s="79"/>
      <c r="K33" s="80"/>
    </row>
    <row r="34" spans="1:11" ht="10.5" customHeight="1">
      <c r="A34" s="29" t="s">
        <v>68</v>
      </c>
      <c r="B34" s="70" t="s">
        <v>144</v>
      </c>
      <c r="C34" s="70"/>
      <c r="D34" s="35"/>
      <c r="E34" s="35"/>
      <c r="F34" s="31"/>
      <c r="G34" s="31" t="s">
        <v>58</v>
      </c>
      <c r="H34" s="31" t="s">
        <v>144</v>
      </c>
      <c r="I34" s="79" t="e">
        <f t="shared" si="0"/>
        <v>#VALUE!</v>
      </c>
      <c r="J34" s="79"/>
      <c r="K34" s="80"/>
    </row>
    <row r="35" spans="1:11" ht="10.5" customHeight="1">
      <c r="A35" s="29" t="s">
        <v>69</v>
      </c>
      <c r="B35" s="69" t="s">
        <v>144</v>
      </c>
      <c r="C35" s="69"/>
      <c r="D35" s="31"/>
      <c r="E35" s="31"/>
      <c r="F35" s="31"/>
      <c r="G35" s="31" t="s">
        <v>58</v>
      </c>
      <c r="H35" s="31" t="s">
        <v>144</v>
      </c>
      <c r="I35" s="79" t="e">
        <f t="shared" si="0"/>
        <v>#VALUE!</v>
      </c>
      <c r="J35" s="79"/>
      <c r="K35" s="80"/>
    </row>
    <row r="36" spans="1:11" ht="10.5" customHeight="1">
      <c r="A36" s="29" t="s">
        <v>70</v>
      </c>
      <c r="B36" s="69" t="s">
        <v>144</v>
      </c>
      <c r="C36" s="69"/>
      <c r="D36" s="31"/>
      <c r="E36" s="31"/>
      <c r="F36" s="31"/>
      <c r="G36" s="31" t="s">
        <v>58</v>
      </c>
      <c r="H36" s="31" t="s">
        <v>144</v>
      </c>
      <c r="I36" s="79" t="e">
        <f t="shared" si="0"/>
        <v>#VALUE!</v>
      </c>
      <c r="J36" s="79"/>
      <c r="K36" s="80"/>
    </row>
    <row r="37" spans="1:11" ht="10.5" customHeight="1">
      <c r="A37" s="29" t="s">
        <v>71</v>
      </c>
      <c r="B37" s="69" t="s">
        <v>144</v>
      </c>
      <c r="C37" s="69"/>
      <c r="D37" s="31"/>
      <c r="E37" s="31"/>
      <c r="F37" s="31"/>
      <c r="G37" s="31" t="s">
        <v>58</v>
      </c>
      <c r="H37" s="31" t="s">
        <v>144</v>
      </c>
      <c r="I37" s="79" t="e">
        <f t="shared" si="0"/>
        <v>#VALUE!</v>
      </c>
      <c r="J37" s="79"/>
      <c r="K37" s="80"/>
    </row>
    <row r="38" spans="1:11" ht="10.5" customHeight="1">
      <c r="A38" s="29" t="s">
        <v>72</v>
      </c>
      <c r="B38" s="69" t="s">
        <v>144</v>
      </c>
      <c r="C38" s="69"/>
      <c r="D38" s="31"/>
      <c r="E38" s="31"/>
      <c r="F38" s="31"/>
      <c r="G38" s="31" t="s">
        <v>58</v>
      </c>
      <c r="H38" s="31" t="s">
        <v>144</v>
      </c>
      <c r="I38" s="79" t="e">
        <f t="shared" si="0"/>
        <v>#VALUE!</v>
      </c>
      <c r="J38" s="79"/>
      <c r="K38" s="80"/>
    </row>
    <row r="39" spans="1:11" ht="10.5" customHeight="1">
      <c r="A39" s="29" t="s">
        <v>73</v>
      </c>
      <c r="B39" s="69" t="s">
        <v>144</v>
      </c>
      <c r="C39" s="69"/>
      <c r="D39" s="31"/>
      <c r="E39" s="31"/>
      <c r="F39" s="31"/>
      <c r="G39" s="31" t="s">
        <v>58</v>
      </c>
      <c r="H39" s="31" t="s">
        <v>144</v>
      </c>
      <c r="I39" s="79" t="e">
        <f t="shared" si="0"/>
        <v>#VALUE!</v>
      </c>
      <c r="J39" s="79"/>
      <c r="K39" s="80"/>
    </row>
    <row r="40" spans="1:11" ht="10.5" customHeight="1">
      <c r="A40" s="29" t="s">
        <v>74</v>
      </c>
      <c r="B40" s="69" t="s">
        <v>144</v>
      </c>
      <c r="C40" s="69"/>
      <c r="D40" s="31"/>
      <c r="E40" s="31"/>
      <c r="F40" s="31"/>
      <c r="G40" s="31" t="s">
        <v>58</v>
      </c>
      <c r="H40" s="31" t="s">
        <v>151</v>
      </c>
      <c r="I40" s="79" t="e">
        <f t="shared" si="0"/>
        <v>#VALUE!</v>
      </c>
      <c r="J40" s="79"/>
      <c r="K40" s="80"/>
    </row>
    <row r="41" spans="1:11" ht="10.5" customHeight="1">
      <c r="A41" s="29" t="s">
        <v>75</v>
      </c>
      <c r="B41" s="69" t="s">
        <v>144</v>
      </c>
      <c r="C41" s="69"/>
      <c r="D41" s="31"/>
      <c r="E41" s="31"/>
      <c r="F41" s="31"/>
      <c r="G41" s="31" t="s">
        <v>58</v>
      </c>
      <c r="H41" s="31" t="s">
        <v>144</v>
      </c>
      <c r="I41" s="79" t="e">
        <f t="shared" si="0"/>
        <v>#VALUE!</v>
      </c>
      <c r="J41" s="79"/>
      <c r="K41" s="80"/>
    </row>
    <row r="42" spans="1:11" ht="10.5" customHeight="1">
      <c r="A42" s="29" t="s">
        <v>76</v>
      </c>
      <c r="B42" s="69" t="s">
        <v>144</v>
      </c>
      <c r="C42" s="69"/>
      <c r="D42" s="31"/>
      <c r="E42" s="31"/>
      <c r="F42" s="31"/>
      <c r="G42" s="31" t="s">
        <v>58</v>
      </c>
      <c r="H42" s="31" t="s">
        <v>144</v>
      </c>
      <c r="I42" s="79" t="e">
        <f t="shared" si="0"/>
        <v>#VALUE!</v>
      </c>
      <c r="J42" s="79"/>
      <c r="K42" s="80"/>
    </row>
    <row r="43" spans="1:11" ht="10.5" customHeight="1">
      <c r="A43" s="29" t="s">
        <v>77</v>
      </c>
      <c r="B43" s="69" t="s">
        <v>144</v>
      </c>
      <c r="C43" s="69"/>
      <c r="D43" s="31"/>
      <c r="E43" s="31"/>
      <c r="F43" s="31"/>
      <c r="G43" s="31" t="s">
        <v>58</v>
      </c>
      <c r="H43" s="31" t="s">
        <v>144</v>
      </c>
      <c r="I43" s="79" t="e">
        <f t="shared" si="0"/>
        <v>#VALUE!</v>
      </c>
      <c r="J43" s="79"/>
      <c r="K43" s="80"/>
    </row>
    <row r="44" spans="1:11" ht="10.5" customHeight="1">
      <c r="A44" s="29" t="s">
        <v>78</v>
      </c>
      <c r="B44" s="69" t="s">
        <v>144</v>
      </c>
      <c r="C44" s="69"/>
      <c r="D44" s="31"/>
      <c r="E44" s="31"/>
      <c r="F44" s="31"/>
      <c r="G44" s="31" t="s">
        <v>58</v>
      </c>
      <c r="H44" s="31" t="s">
        <v>144</v>
      </c>
      <c r="I44" s="79" t="e">
        <f t="shared" si="0"/>
        <v>#VALUE!</v>
      </c>
      <c r="J44" s="79"/>
      <c r="K44" s="80"/>
    </row>
    <row r="45" spans="1:11" ht="10.5" customHeight="1">
      <c r="A45" s="29" t="s">
        <v>79</v>
      </c>
      <c r="B45" s="69" t="s">
        <v>144</v>
      </c>
      <c r="C45" s="69"/>
      <c r="D45" s="31"/>
      <c r="E45" s="31"/>
      <c r="F45" s="31"/>
      <c r="G45" s="31" t="s">
        <v>58</v>
      </c>
      <c r="H45" s="31" t="s">
        <v>144</v>
      </c>
      <c r="I45" s="79" t="e">
        <f t="shared" si="0"/>
        <v>#VALUE!</v>
      </c>
      <c r="J45" s="79"/>
      <c r="K45" s="80"/>
    </row>
    <row r="46" spans="1:11" ht="10.5" customHeight="1">
      <c r="A46" s="29" t="s">
        <v>80</v>
      </c>
      <c r="B46" s="69" t="s">
        <v>144</v>
      </c>
      <c r="C46" s="69"/>
      <c r="D46" s="31"/>
      <c r="E46" s="31"/>
      <c r="F46" s="31"/>
      <c r="G46" s="31" t="s">
        <v>58</v>
      </c>
      <c r="H46" s="31" t="s">
        <v>144</v>
      </c>
      <c r="I46" s="79" t="e">
        <f t="shared" si="0"/>
        <v>#VALUE!</v>
      </c>
      <c r="J46" s="79"/>
      <c r="K46" s="80"/>
    </row>
    <row r="47" spans="1:11" ht="10.5" customHeight="1">
      <c r="A47" s="29" t="s">
        <v>81</v>
      </c>
      <c r="B47" s="69" t="s">
        <v>144</v>
      </c>
      <c r="C47" s="69"/>
      <c r="D47" s="31"/>
      <c r="E47" s="31"/>
      <c r="F47" s="31"/>
      <c r="G47" s="31" t="s">
        <v>58</v>
      </c>
      <c r="H47" s="31" t="s">
        <v>144</v>
      </c>
      <c r="I47" s="79" t="e">
        <f t="shared" si="0"/>
        <v>#VALUE!</v>
      </c>
      <c r="J47" s="79"/>
      <c r="K47" s="80"/>
    </row>
    <row r="48" spans="1:11" ht="10.5" customHeight="1">
      <c r="A48" s="29" t="s">
        <v>82</v>
      </c>
      <c r="B48" s="69"/>
      <c r="C48" s="69"/>
      <c r="D48" s="31"/>
      <c r="E48" s="31"/>
      <c r="F48" s="31"/>
      <c r="G48" s="31" t="s">
        <v>58</v>
      </c>
      <c r="H48" s="31" t="s">
        <v>144</v>
      </c>
      <c r="I48" s="79" t="e">
        <f t="shared" si="0"/>
        <v>#VALUE!</v>
      </c>
      <c r="J48" s="79"/>
      <c r="K48" s="80"/>
    </row>
    <row r="49" spans="1:11" ht="10.5" customHeight="1">
      <c r="A49" s="29" t="s">
        <v>83</v>
      </c>
      <c r="B49" s="69"/>
      <c r="C49" s="69"/>
      <c r="D49" s="31"/>
      <c r="E49" s="31"/>
      <c r="F49" s="31"/>
      <c r="G49" s="31" t="s">
        <v>58</v>
      </c>
      <c r="H49" s="31" t="s">
        <v>144</v>
      </c>
      <c r="I49" s="79" t="e">
        <f t="shared" si="0"/>
        <v>#VALUE!</v>
      </c>
      <c r="J49" s="79"/>
      <c r="K49" s="80"/>
    </row>
    <row r="50" spans="1:11" ht="10.5" customHeight="1">
      <c r="A50" s="29" t="s">
        <v>84</v>
      </c>
      <c r="B50" s="69"/>
      <c r="C50" s="69"/>
      <c r="D50" s="31"/>
      <c r="E50" s="31"/>
      <c r="F50" s="31"/>
      <c r="G50" s="31" t="s">
        <v>58</v>
      </c>
      <c r="H50" s="31" t="s">
        <v>144</v>
      </c>
      <c r="I50" s="79" t="e">
        <f t="shared" si="0"/>
        <v>#VALUE!</v>
      </c>
      <c r="J50" s="79"/>
      <c r="K50" s="80"/>
    </row>
    <row r="51" spans="1:11" ht="10.5" customHeight="1">
      <c r="A51" s="29" t="s">
        <v>85</v>
      </c>
      <c r="B51" s="69"/>
      <c r="C51" s="69"/>
      <c r="D51" s="31"/>
      <c r="E51" s="31"/>
      <c r="F51" s="31"/>
      <c r="G51" s="31" t="s">
        <v>58</v>
      </c>
      <c r="H51" s="31" t="s">
        <v>144</v>
      </c>
      <c r="I51" s="79" t="e">
        <f t="shared" si="0"/>
        <v>#VALUE!</v>
      </c>
      <c r="J51" s="79"/>
      <c r="K51" s="80"/>
    </row>
    <row r="52" spans="1:11" ht="10.5" customHeight="1" thickBot="1">
      <c r="A52" s="83" t="s">
        <v>86</v>
      </c>
      <c r="B52" s="76"/>
      <c r="C52" s="76"/>
      <c r="D52" s="15"/>
      <c r="E52" s="15"/>
      <c r="F52" s="15"/>
      <c r="G52" s="15" t="s">
        <v>58</v>
      </c>
      <c r="H52" s="15" t="s">
        <v>144</v>
      </c>
      <c r="I52" s="81" t="e">
        <f t="shared" si="0"/>
        <v>#VALUE!</v>
      </c>
      <c r="J52" s="81"/>
      <c r="K52" s="82"/>
    </row>
    <row r="53" spans="1:11" s="102" customFormat="1" ht="14.25" customHeight="1" thickBot="1">
      <c r="A53" s="96" t="s">
        <v>87</v>
      </c>
      <c r="B53" s="97"/>
      <c r="C53" s="97"/>
      <c r="D53" s="97"/>
      <c r="E53" s="97"/>
      <c r="F53" s="97"/>
      <c r="G53" s="98"/>
      <c r="H53" s="99" t="s">
        <v>144</v>
      </c>
      <c r="I53" s="100" t="e">
        <f>SUM(I18:I52)</f>
        <v>#VALUE!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88</v>
      </c>
      <c r="B54" s="89"/>
      <c r="C54" s="89"/>
      <c r="D54" s="89"/>
      <c r="E54" s="89"/>
      <c r="F54" s="48" t="str">
        <f>IF('Fogy-elsz.'!$F$16=1,"benzin","gázolaj")</f>
        <v>benzin</v>
      </c>
      <c r="G54" s="22"/>
      <c r="H54" s="22"/>
      <c r="I54" s="22"/>
      <c r="K54" s="46"/>
    </row>
    <row r="55" spans="1:11" ht="10.5" customHeight="1">
      <c r="A55" s="38" t="s">
        <v>89</v>
      </c>
      <c r="B55" s="32"/>
      <c r="C55" s="39"/>
      <c r="D55" s="32"/>
      <c r="E55" s="32"/>
      <c r="F55" s="95">
        <f>'Fogy-elsz.'!$C$15</f>
        <v>0</v>
      </c>
      <c r="G55" s="84" t="s">
        <v>90</v>
      </c>
      <c r="H55" s="40"/>
      <c r="I55" s="43"/>
      <c r="J55" s="103" t="e">
        <f>I53</f>
        <v>#VALUE!</v>
      </c>
      <c r="K55" s="46"/>
    </row>
    <row r="56" spans="1:11" ht="10.5" customHeight="1">
      <c r="A56" s="38" t="s">
        <v>91</v>
      </c>
      <c r="B56" s="32"/>
      <c r="C56" s="32"/>
      <c r="D56" s="32"/>
      <c r="E56" s="39"/>
      <c r="F56" s="95" t="e">
        <f>'Fogy-elsz.'!$E$23</f>
        <v>#N/A</v>
      </c>
      <c r="G56" s="84" t="s">
        <v>92</v>
      </c>
      <c r="H56" s="40"/>
      <c r="I56" s="43"/>
      <c r="J56" s="103" t="e">
        <f>H53*'Fogy-elsz.'!$E$25</f>
        <v>#VALUE!</v>
      </c>
      <c r="K56" s="46"/>
    </row>
    <row r="57" spans="1:11" ht="10.5" customHeight="1">
      <c r="A57" s="37" t="s">
        <v>93</v>
      </c>
      <c r="B57" s="87"/>
      <c r="C57" s="22"/>
      <c r="D57" s="22"/>
      <c r="E57" s="22"/>
      <c r="F57" s="90"/>
      <c r="G57" s="84" t="s">
        <v>120</v>
      </c>
      <c r="H57" s="40"/>
      <c r="I57" s="43"/>
      <c r="J57" s="104" t="e">
        <f>SUM(J55+J56)</f>
        <v>#VALUE!</v>
      </c>
      <c r="K57" s="46"/>
    </row>
    <row r="58" spans="1:11" ht="10.5" customHeight="1">
      <c r="A58" s="92"/>
      <c r="B58" s="138" t="s">
        <v>94</v>
      </c>
      <c r="C58" s="138"/>
      <c r="D58" s="85"/>
      <c r="E58" s="84"/>
      <c r="F58" s="95" t="s">
        <v>95</v>
      </c>
      <c r="G58" s="105" t="s">
        <v>121</v>
      </c>
      <c r="H58" s="40"/>
      <c r="I58" s="43"/>
      <c r="J58" s="49" t="e">
        <f>J57+J53+K53</f>
        <v>#VALUE!</v>
      </c>
      <c r="K58" s="46"/>
    </row>
    <row r="59" spans="1:11" ht="10.5" customHeight="1">
      <c r="A59" s="92"/>
      <c r="B59" s="139" t="s">
        <v>96</v>
      </c>
      <c r="C59" s="139"/>
      <c r="D59" s="85"/>
      <c r="E59" s="84"/>
      <c r="F59" s="95" t="s">
        <v>95</v>
      </c>
      <c r="G59" s="106" t="s">
        <v>122</v>
      </c>
      <c r="H59" s="93"/>
      <c r="I59" s="93"/>
      <c r="J59" s="50">
        <v>0</v>
      </c>
      <c r="K59" s="46"/>
    </row>
    <row r="60" spans="1:11" ht="10.5" customHeight="1">
      <c r="A60" s="91"/>
      <c r="B60" s="139" t="s">
        <v>97</v>
      </c>
      <c r="C60" s="139"/>
      <c r="D60" s="22"/>
      <c r="E60" s="31"/>
      <c r="F60" s="94" t="s">
        <v>95</v>
      </c>
      <c r="G60" s="30"/>
      <c r="H60" s="32"/>
      <c r="I60" s="39"/>
      <c r="J60" s="31"/>
      <c r="K60" s="46"/>
    </row>
    <row r="61" spans="1:11" ht="10.5" customHeight="1" thickBot="1">
      <c r="A61" s="86"/>
      <c r="B61" s="41"/>
      <c r="C61" s="41"/>
      <c r="D61" s="41"/>
      <c r="E61" s="41"/>
      <c r="F61" s="41"/>
      <c r="G61" s="86"/>
      <c r="H61" s="41"/>
      <c r="I61" s="41"/>
      <c r="J61" s="41"/>
      <c r="K61" s="42"/>
    </row>
    <row r="62" ht="12" thickBot="1"/>
    <row r="63" spans="6:9" ht="13.5" thickBot="1">
      <c r="F63" s="118" t="s">
        <v>101</v>
      </c>
      <c r="G63" s="119"/>
      <c r="H63" s="119"/>
      <c r="I63" s="120" t="e">
        <f>J58-J59</f>
        <v>#VALUE!</v>
      </c>
    </row>
    <row r="65" spans="2:10" ht="11.25">
      <c r="B65" s="16" t="s">
        <v>102</v>
      </c>
      <c r="H65" s="51"/>
      <c r="I65" s="51"/>
      <c r="J65" s="51"/>
    </row>
    <row r="66" ht="11.25">
      <c r="I66" s="52" t="s">
        <v>103</v>
      </c>
    </row>
    <row r="68" spans="2:10" ht="11.25">
      <c r="B68" s="16" t="s">
        <v>104</v>
      </c>
      <c r="H68" s="51"/>
      <c r="I68" s="51"/>
      <c r="J68" s="51"/>
    </row>
    <row r="69" ht="11.25">
      <c r="I69" s="52" t="s">
        <v>103</v>
      </c>
    </row>
    <row r="70" ht="11.25">
      <c r="B70" s="16" t="s">
        <v>42</v>
      </c>
    </row>
  </sheetData>
  <sheetProtection/>
  <protectedRanges>
    <protectedRange sqref="J55:J57" name="Tartom?ny1_1"/>
  </protectedRanges>
  <mergeCells count="8">
    <mergeCell ref="D15:F15"/>
    <mergeCell ref="B58:C58"/>
    <mergeCell ref="B59:C59"/>
    <mergeCell ref="B60:C60"/>
    <mergeCell ref="A2:K2"/>
    <mergeCell ref="A3:K3"/>
    <mergeCell ref="H10:I10"/>
    <mergeCell ref="A13:C13"/>
  </mergeCells>
  <printOptions/>
  <pageMargins left="0.46" right="0.75" top="0.47" bottom="1" header="0.5" footer="0.5"/>
  <pageSetup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4.375" style="16" customWidth="1"/>
    <col min="2" max="2" width="7.00390625" style="16" customWidth="1"/>
    <col min="3" max="3" width="6.875" style="16" customWidth="1"/>
    <col min="4" max="6" width="9.25390625" style="16" customWidth="1"/>
    <col min="7" max="7" width="10.75390625" style="16" customWidth="1"/>
    <col min="8" max="8" width="8.00390625" style="16" customWidth="1"/>
    <col min="9" max="9" width="10.625" style="16" customWidth="1"/>
    <col min="10" max="10" width="9.625" style="22" bestFit="1" customWidth="1"/>
    <col min="11" max="11" width="9.125" style="22" customWidth="1"/>
    <col min="12" max="16384" width="9.125" style="16" customWidth="1"/>
  </cols>
  <sheetData>
    <row r="1" spans="9:11" ht="17.25" customHeight="1">
      <c r="I1" s="16" t="s">
        <v>105</v>
      </c>
      <c r="K1" s="117" t="s">
        <v>144</v>
      </c>
    </row>
    <row r="2" spans="1:11" ht="11.25">
      <c r="A2" s="140" t="s">
        <v>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1.25">
      <c r="A3" s="141" t="s">
        <v>127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spans="1:7" ht="11.25">
      <c r="A5" s="16" t="s">
        <v>98</v>
      </c>
      <c r="G5" s="16" t="s">
        <v>99</v>
      </c>
    </row>
    <row r="6" spans="1:8" ht="15" customHeight="1">
      <c r="A6" s="16" t="s">
        <v>30</v>
      </c>
      <c r="B6" s="16">
        <f>Törzsadatok!$B$6</f>
        <v>0</v>
      </c>
      <c r="G6" s="16" t="s">
        <v>30</v>
      </c>
      <c r="H6" s="16" t="str">
        <f>Törzsadatok!$B$14</f>
        <v> </v>
      </c>
    </row>
    <row r="7" spans="1:8" ht="15" customHeight="1">
      <c r="A7" s="16" t="s">
        <v>31</v>
      </c>
      <c r="B7" s="16" t="str">
        <f>Törzsadatok!$B$7</f>
        <v> </v>
      </c>
      <c r="G7" s="16" t="s">
        <v>32</v>
      </c>
      <c r="H7" s="16" t="str">
        <f>Törzsadatok!$B$15</f>
        <v> </v>
      </c>
    </row>
    <row r="8" spans="1:10" ht="15" customHeight="1">
      <c r="A8" s="16" t="s">
        <v>33</v>
      </c>
      <c r="C8" s="16" t="str">
        <f>Törzsadatok!$B$8</f>
        <v> </v>
      </c>
      <c r="G8" s="16" t="s">
        <v>125</v>
      </c>
      <c r="H8" s="16" t="str">
        <f>Törzsadatok!$B$16</f>
        <v> </v>
      </c>
      <c r="I8" s="55" t="str">
        <f>Törzsadatok!$B$17</f>
        <v> </v>
      </c>
      <c r="J8" s="55"/>
    </row>
    <row r="9" spans="7:8" ht="15" customHeight="1">
      <c r="G9" s="16" t="s">
        <v>100</v>
      </c>
      <c r="H9" s="16" t="str">
        <f>Törzsadatok!$B$18</f>
        <v> </v>
      </c>
    </row>
    <row r="10" spans="7:9" ht="15" customHeight="1">
      <c r="G10" s="16" t="s">
        <v>126</v>
      </c>
      <c r="H10" s="141" t="str">
        <f>Törzsadatok!$B$19</f>
        <v> </v>
      </c>
      <c r="I10" s="141"/>
    </row>
    <row r="11" spans="2:4" ht="11.25">
      <c r="B11" s="16" t="s">
        <v>123</v>
      </c>
      <c r="C11" s="16">
        <f>Törzsadatok!$F$7</f>
        <v>2010</v>
      </c>
      <c r="D11" s="52" t="s">
        <v>159</v>
      </c>
    </row>
    <row r="12" ht="12" thickBot="1"/>
    <row r="13" spans="1:11" ht="13.5" customHeight="1" thickBot="1">
      <c r="A13" s="142" t="s">
        <v>128</v>
      </c>
      <c r="B13" s="143"/>
      <c r="C13" s="144"/>
      <c r="D13" s="14" t="str">
        <f>'Fogy-elsz.'!$E$19</f>
        <v> </v>
      </c>
      <c r="E13" s="72"/>
      <c r="F13" s="73"/>
      <c r="G13" s="74" t="s">
        <v>43</v>
      </c>
      <c r="H13" s="13" t="str">
        <f>'Fogy-elsz.'!$C$19</f>
        <v> </v>
      </c>
      <c r="I13" s="36"/>
      <c r="J13" s="13"/>
      <c r="K13" s="75"/>
    </row>
    <row r="14" spans="1:11" ht="12" hidden="1" thickBot="1">
      <c r="A14" s="71"/>
      <c r="B14" s="47"/>
      <c r="C14" s="47"/>
      <c r="D14" s="47"/>
      <c r="E14" s="47"/>
      <c r="F14" s="64"/>
      <c r="G14" s="56"/>
      <c r="H14" s="56"/>
      <c r="I14" s="63"/>
      <c r="J14" s="65"/>
      <c r="K14" s="46"/>
    </row>
    <row r="15" spans="1:11" s="22" customFormat="1" ht="12.75" customHeight="1" thickBot="1">
      <c r="A15" s="17" t="s">
        <v>44</v>
      </c>
      <c r="B15" s="17" t="s">
        <v>45</v>
      </c>
      <c r="C15" s="60" t="s">
        <v>34</v>
      </c>
      <c r="D15" s="135" t="s">
        <v>35</v>
      </c>
      <c r="E15" s="136"/>
      <c r="F15" s="137"/>
      <c r="G15" s="61" t="s">
        <v>46</v>
      </c>
      <c r="H15" s="19" t="s">
        <v>47</v>
      </c>
      <c r="I15" s="21" t="s">
        <v>46</v>
      </c>
      <c r="J15" s="67" t="s">
        <v>48</v>
      </c>
      <c r="K15" s="44" t="s">
        <v>49</v>
      </c>
    </row>
    <row r="16" spans="1:11" s="22" customFormat="1" ht="10.5" customHeight="1">
      <c r="A16" s="19" t="s">
        <v>50</v>
      </c>
      <c r="B16" s="19"/>
      <c r="C16" s="19"/>
      <c r="D16" s="19" t="s">
        <v>117</v>
      </c>
      <c r="E16" s="19" t="s">
        <v>118</v>
      </c>
      <c r="F16" s="19" t="s">
        <v>119</v>
      </c>
      <c r="G16" s="18" t="s">
        <v>51</v>
      </c>
      <c r="H16" s="19" t="s">
        <v>129</v>
      </c>
      <c r="I16" s="21" t="s">
        <v>51</v>
      </c>
      <c r="J16" s="20" t="s">
        <v>52</v>
      </c>
      <c r="K16" s="44" t="s">
        <v>53</v>
      </c>
    </row>
    <row r="17" spans="1:11" ht="10.5" customHeight="1" thickBot="1">
      <c r="A17" s="23"/>
      <c r="B17" s="24"/>
      <c r="C17" s="24"/>
      <c r="D17" s="24"/>
      <c r="E17" s="24"/>
      <c r="F17" s="24"/>
      <c r="G17" s="25"/>
      <c r="H17" s="26" t="s">
        <v>130</v>
      </c>
      <c r="I17" s="28" t="s">
        <v>54</v>
      </c>
      <c r="J17" s="27" t="s">
        <v>55</v>
      </c>
      <c r="K17" s="45" t="s">
        <v>56</v>
      </c>
    </row>
    <row r="18" spans="1:11" ht="10.5" customHeight="1">
      <c r="A18" s="66" t="s">
        <v>57</v>
      </c>
      <c r="B18" s="68">
        <v>40483</v>
      </c>
      <c r="C18" s="68">
        <v>40483</v>
      </c>
      <c r="D18" s="62"/>
      <c r="E18" s="62"/>
      <c r="F18" s="63"/>
      <c r="G18" s="63" t="s">
        <v>58</v>
      </c>
      <c r="H18" s="63" t="s">
        <v>144</v>
      </c>
      <c r="I18" s="77" t="e">
        <f>$F$55*H18*$F$56/100</f>
        <v>#VALUE!</v>
      </c>
      <c r="J18" s="77"/>
      <c r="K18" s="78"/>
    </row>
    <row r="19" spans="1:11" ht="10.5" customHeight="1">
      <c r="A19" s="29" t="s">
        <v>59</v>
      </c>
      <c r="B19" s="69" t="s">
        <v>144</v>
      </c>
      <c r="C19" s="69"/>
      <c r="D19" s="33"/>
      <c r="E19" s="33"/>
      <c r="F19" s="31"/>
      <c r="G19" s="31" t="s">
        <v>58</v>
      </c>
      <c r="H19" s="31" t="s">
        <v>144</v>
      </c>
      <c r="I19" s="79" t="e">
        <f aca="true" t="shared" si="0" ref="I19:I52">$F$55*H19*$F$56/100</f>
        <v>#VALUE!</v>
      </c>
      <c r="J19" s="79"/>
      <c r="K19" s="80"/>
    </row>
    <row r="20" spans="1:11" ht="10.5" customHeight="1">
      <c r="A20" s="29" t="s">
        <v>60</v>
      </c>
      <c r="B20" s="69" t="s">
        <v>144</v>
      </c>
      <c r="C20" s="69"/>
      <c r="D20" s="33"/>
      <c r="E20" s="33"/>
      <c r="F20" s="31"/>
      <c r="G20" s="31" t="s">
        <v>58</v>
      </c>
      <c r="H20" s="31" t="s">
        <v>144</v>
      </c>
      <c r="I20" s="79" t="e">
        <f t="shared" si="0"/>
        <v>#VALUE!</v>
      </c>
      <c r="J20" s="79"/>
      <c r="K20" s="80"/>
    </row>
    <row r="21" spans="1:11" ht="10.5" customHeight="1">
      <c r="A21" s="29" t="s">
        <v>61</v>
      </c>
      <c r="B21" s="69" t="s">
        <v>144</v>
      </c>
      <c r="C21" s="69"/>
      <c r="D21" s="33"/>
      <c r="E21" s="33"/>
      <c r="F21" s="31"/>
      <c r="G21" s="31" t="s">
        <v>58</v>
      </c>
      <c r="H21" s="31" t="s">
        <v>144</v>
      </c>
      <c r="I21" s="79" t="e">
        <f t="shared" si="0"/>
        <v>#VALUE!</v>
      </c>
      <c r="J21" s="79"/>
      <c r="K21" s="80"/>
    </row>
    <row r="22" spans="1:11" ht="10.5" customHeight="1">
      <c r="A22" s="29" t="s">
        <v>62</v>
      </c>
      <c r="B22" s="69" t="s">
        <v>144</v>
      </c>
      <c r="C22" s="69"/>
      <c r="D22" s="31"/>
      <c r="E22" s="31"/>
      <c r="F22" s="31"/>
      <c r="G22" s="31" t="s">
        <v>58</v>
      </c>
      <c r="H22" s="31" t="s">
        <v>144</v>
      </c>
      <c r="I22" s="79" t="e">
        <f t="shared" si="0"/>
        <v>#VALUE!</v>
      </c>
      <c r="J22" s="79"/>
      <c r="K22" s="80"/>
    </row>
    <row r="23" spans="1:11" ht="10.5" customHeight="1">
      <c r="A23" s="29" t="s">
        <v>63</v>
      </c>
      <c r="B23" s="69" t="s">
        <v>144</v>
      </c>
      <c r="C23" s="69"/>
      <c r="D23" s="31"/>
      <c r="E23" s="31"/>
      <c r="F23" s="31"/>
      <c r="G23" s="31" t="s">
        <v>58</v>
      </c>
      <c r="H23" s="31" t="s">
        <v>144</v>
      </c>
      <c r="I23" s="79" t="e">
        <f t="shared" si="0"/>
        <v>#VALUE!</v>
      </c>
      <c r="J23" s="79"/>
      <c r="K23" s="80"/>
    </row>
    <row r="24" spans="1:11" ht="10.5" customHeight="1">
      <c r="A24" s="29" t="s">
        <v>64</v>
      </c>
      <c r="B24" s="69" t="s">
        <v>144</v>
      </c>
      <c r="C24" s="69"/>
      <c r="D24" s="31"/>
      <c r="E24" s="31"/>
      <c r="F24" s="31"/>
      <c r="G24" s="31" t="s">
        <v>58</v>
      </c>
      <c r="H24" s="31" t="s">
        <v>144</v>
      </c>
      <c r="I24" s="79" t="e">
        <f t="shared" si="0"/>
        <v>#VALUE!</v>
      </c>
      <c r="J24" s="79"/>
      <c r="K24" s="80"/>
    </row>
    <row r="25" spans="1:11" ht="10.5" customHeight="1">
      <c r="A25" s="29" t="s">
        <v>65</v>
      </c>
      <c r="B25" s="69" t="s">
        <v>144</v>
      </c>
      <c r="C25" s="69"/>
      <c r="D25" s="31"/>
      <c r="E25" s="31"/>
      <c r="F25" s="31"/>
      <c r="G25" s="31" t="s">
        <v>58</v>
      </c>
      <c r="H25" s="31" t="s">
        <v>144</v>
      </c>
      <c r="I25" s="79" t="e">
        <f t="shared" si="0"/>
        <v>#VALUE!</v>
      </c>
      <c r="J25" s="79"/>
      <c r="K25" s="80"/>
    </row>
    <row r="26" spans="1:11" ht="10.5" customHeight="1">
      <c r="A26" s="34" t="s">
        <v>66</v>
      </c>
      <c r="B26" s="69" t="s">
        <v>144</v>
      </c>
      <c r="C26" s="69"/>
      <c r="D26" s="31"/>
      <c r="E26" s="31"/>
      <c r="F26" s="31"/>
      <c r="G26" s="31" t="s">
        <v>58</v>
      </c>
      <c r="H26" s="31" t="s">
        <v>144</v>
      </c>
      <c r="I26" s="79" t="e">
        <f t="shared" si="0"/>
        <v>#VALUE!</v>
      </c>
      <c r="J26" s="79"/>
      <c r="K26" s="80"/>
    </row>
    <row r="27" spans="1:11" ht="10.5" customHeight="1">
      <c r="A27" s="29" t="s">
        <v>36</v>
      </c>
      <c r="B27" s="69" t="s">
        <v>144</v>
      </c>
      <c r="C27" s="69"/>
      <c r="D27" s="31"/>
      <c r="E27" s="31"/>
      <c r="F27" s="31"/>
      <c r="G27" s="31" t="s">
        <v>58</v>
      </c>
      <c r="H27" s="31" t="s">
        <v>144</v>
      </c>
      <c r="I27" s="79" t="e">
        <f t="shared" si="0"/>
        <v>#VALUE!</v>
      </c>
      <c r="J27" s="79"/>
      <c r="K27" s="80"/>
    </row>
    <row r="28" spans="1:11" ht="10.5" customHeight="1">
      <c r="A28" s="29" t="s">
        <v>37</v>
      </c>
      <c r="B28" s="69" t="s">
        <v>144</v>
      </c>
      <c r="C28" s="69"/>
      <c r="D28" s="31"/>
      <c r="E28" s="31"/>
      <c r="F28" s="31"/>
      <c r="G28" s="31" t="s">
        <v>58</v>
      </c>
      <c r="H28" s="31" t="s">
        <v>144</v>
      </c>
      <c r="I28" s="79" t="e">
        <f t="shared" si="0"/>
        <v>#VALUE!</v>
      </c>
      <c r="J28" s="79"/>
      <c r="K28" s="80"/>
    </row>
    <row r="29" spans="1:11" ht="10.5" customHeight="1">
      <c r="A29" s="29" t="s">
        <v>38</v>
      </c>
      <c r="B29" s="69" t="s">
        <v>144</v>
      </c>
      <c r="C29" s="69"/>
      <c r="D29" s="31"/>
      <c r="E29" s="31"/>
      <c r="F29" s="31"/>
      <c r="G29" s="31" t="s">
        <v>58</v>
      </c>
      <c r="H29" s="31" t="s">
        <v>144</v>
      </c>
      <c r="I29" s="79" t="e">
        <f t="shared" si="0"/>
        <v>#VALUE!</v>
      </c>
      <c r="J29" s="79"/>
      <c r="K29" s="80"/>
    </row>
    <row r="30" spans="1:11" ht="10.5" customHeight="1">
      <c r="A30" s="29" t="s">
        <v>39</v>
      </c>
      <c r="B30" s="69" t="s">
        <v>144</v>
      </c>
      <c r="C30" s="69"/>
      <c r="D30" s="31"/>
      <c r="E30" s="31"/>
      <c r="F30" s="31"/>
      <c r="G30" s="31" t="s">
        <v>58</v>
      </c>
      <c r="H30" s="31" t="s">
        <v>144</v>
      </c>
      <c r="I30" s="79" t="e">
        <f t="shared" si="0"/>
        <v>#VALUE!</v>
      </c>
      <c r="J30" s="79"/>
      <c r="K30" s="80"/>
    </row>
    <row r="31" spans="1:11" ht="10.5" customHeight="1">
      <c r="A31" s="29" t="s">
        <v>40</v>
      </c>
      <c r="B31" s="69" t="s">
        <v>144</v>
      </c>
      <c r="C31" s="69"/>
      <c r="D31" s="31"/>
      <c r="E31" s="31"/>
      <c r="F31" s="31"/>
      <c r="G31" s="31" t="s">
        <v>58</v>
      </c>
      <c r="H31" s="31" t="s">
        <v>144</v>
      </c>
      <c r="I31" s="79" t="e">
        <f t="shared" si="0"/>
        <v>#VALUE!</v>
      </c>
      <c r="J31" s="79"/>
      <c r="K31" s="80"/>
    </row>
    <row r="32" spans="1:11" ht="10.5" customHeight="1">
      <c r="A32" s="29" t="s">
        <v>41</v>
      </c>
      <c r="B32" s="69" t="s">
        <v>144</v>
      </c>
      <c r="C32" s="69"/>
      <c r="D32" s="31"/>
      <c r="E32" s="31"/>
      <c r="F32" s="31"/>
      <c r="G32" s="31" t="s">
        <v>58</v>
      </c>
      <c r="H32" s="31" t="s">
        <v>144</v>
      </c>
      <c r="I32" s="79" t="e">
        <f t="shared" si="0"/>
        <v>#VALUE!</v>
      </c>
      <c r="J32" s="79"/>
      <c r="K32" s="80"/>
    </row>
    <row r="33" spans="1:11" ht="10.5" customHeight="1">
      <c r="A33" s="29" t="s">
        <v>67</v>
      </c>
      <c r="B33" s="69" t="s">
        <v>144</v>
      </c>
      <c r="C33" s="69"/>
      <c r="D33" s="31"/>
      <c r="E33" s="31"/>
      <c r="F33" s="31"/>
      <c r="G33" s="31" t="s">
        <v>58</v>
      </c>
      <c r="H33" s="31" t="s">
        <v>144</v>
      </c>
      <c r="I33" s="79" t="e">
        <f t="shared" si="0"/>
        <v>#VALUE!</v>
      </c>
      <c r="J33" s="79"/>
      <c r="K33" s="80"/>
    </row>
    <row r="34" spans="1:11" ht="10.5" customHeight="1">
      <c r="A34" s="29" t="s">
        <v>68</v>
      </c>
      <c r="B34" s="70" t="s">
        <v>144</v>
      </c>
      <c r="C34" s="70"/>
      <c r="D34" s="35"/>
      <c r="E34" s="35"/>
      <c r="F34" s="31"/>
      <c r="G34" s="31" t="s">
        <v>58</v>
      </c>
      <c r="H34" s="31" t="s">
        <v>144</v>
      </c>
      <c r="I34" s="79" t="e">
        <f t="shared" si="0"/>
        <v>#VALUE!</v>
      </c>
      <c r="J34" s="79"/>
      <c r="K34" s="80"/>
    </row>
    <row r="35" spans="1:11" ht="10.5" customHeight="1">
      <c r="A35" s="29" t="s">
        <v>69</v>
      </c>
      <c r="B35" s="69" t="s">
        <v>144</v>
      </c>
      <c r="C35" s="69"/>
      <c r="D35" s="31"/>
      <c r="E35" s="31"/>
      <c r="F35" s="31"/>
      <c r="G35" s="31" t="s">
        <v>58</v>
      </c>
      <c r="H35" s="31" t="s">
        <v>144</v>
      </c>
      <c r="I35" s="79" t="e">
        <f t="shared" si="0"/>
        <v>#VALUE!</v>
      </c>
      <c r="J35" s="79"/>
      <c r="K35" s="80"/>
    </row>
    <row r="36" spans="1:11" ht="10.5" customHeight="1">
      <c r="A36" s="29" t="s">
        <v>70</v>
      </c>
      <c r="B36" s="69" t="s">
        <v>144</v>
      </c>
      <c r="C36" s="69"/>
      <c r="D36" s="31"/>
      <c r="E36" s="31"/>
      <c r="F36" s="31"/>
      <c r="G36" s="31" t="s">
        <v>58</v>
      </c>
      <c r="H36" s="31" t="s">
        <v>144</v>
      </c>
      <c r="I36" s="79" t="e">
        <f t="shared" si="0"/>
        <v>#VALUE!</v>
      </c>
      <c r="J36" s="79"/>
      <c r="K36" s="80"/>
    </row>
    <row r="37" spans="1:11" ht="10.5" customHeight="1">
      <c r="A37" s="29" t="s">
        <v>71</v>
      </c>
      <c r="B37" s="69" t="s">
        <v>144</v>
      </c>
      <c r="C37" s="69"/>
      <c r="D37" s="31"/>
      <c r="E37" s="31"/>
      <c r="F37" s="31"/>
      <c r="G37" s="31" t="s">
        <v>58</v>
      </c>
      <c r="H37" s="31" t="s">
        <v>144</v>
      </c>
      <c r="I37" s="79" t="e">
        <f t="shared" si="0"/>
        <v>#VALUE!</v>
      </c>
      <c r="J37" s="79"/>
      <c r="K37" s="80"/>
    </row>
    <row r="38" spans="1:11" ht="10.5" customHeight="1">
      <c r="A38" s="29" t="s">
        <v>72</v>
      </c>
      <c r="B38" s="69" t="s">
        <v>144</v>
      </c>
      <c r="C38" s="69"/>
      <c r="D38" s="31"/>
      <c r="E38" s="31"/>
      <c r="F38" s="31"/>
      <c r="G38" s="31" t="s">
        <v>58</v>
      </c>
      <c r="H38" s="31" t="s">
        <v>144</v>
      </c>
      <c r="I38" s="79" t="e">
        <f t="shared" si="0"/>
        <v>#VALUE!</v>
      </c>
      <c r="J38" s="79"/>
      <c r="K38" s="80"/>
    </row>
    <row r="39" spans="1:11" ht="10.5" customHeight="1">
      <c r="A39" s="29" t="s">
        <v>73</v>
      </c>
      <c r="B39" s="69" t="s">
        <v>144</v>
      </c>
      <c r="C39" s="69"/>
      <c r="D39" s="31"/>
      <c r="E39" s="31"/>
      <c r="F39" s="31"/>
      <c r="G39" s="31" t="s">
        <v>58</v>
      </c>
      <c r="H39" s="31" t="s">
        <v>144</v>
      </c>
      <c r="I39" s="79" t="e">
        <f t="shared" si="0"/>
        <v>#VALUE!</v>
      </c>
      <c r="J39" s="79"/>
      <c r="K39" s="80"/>
    </row>
    <row r="40" spans="1:11" ht="10.5" customHeight="1">
      <c r="A40" s="29" t="s">
        <v>74</v>
      </c>
      <c r="B40" s="69" t="s">
        <v>144</v>
      </c>
      <c r="C40" s="69"/>
      <c r="D40" s="31"/>
      <c r="E40" s="31"/>
      <c r="F40" s="31"/>
      <c r="G40" s="31" t="s">
        <v>58</v>
      </c>
      <c r="H40" s="31" t="s">
        <v>144</v>
      </c>
      <c r="I40" s="79" t="e">
        <f t="shared" si="0"/>
        <v>#VALUE!</v>
      </c>
      <c r="J40" s="79"/>
      <c r="K40" s="80"/>
    </row>
    <row r="41" spans="1:11" ht="10.5" customHeight="1">
      <c r="A41" s="29" t="s">
        <v>75</v>
      </c>
      <c r="B41" s="69" t="s">
        <v>144</v>
      </c>
      <c r="C41" s="69"/>
      <c r="D41" s="31"/>
      <c r="E41" s="31"/>
      <c r="F41" s="31"/>
      <c r="G41" s="31" t="s">
        <v>58</v>
      </c>
      <c r="H41" s="31" t="s">
        <v>144</v>
      </c>
      <c r="I41" s="79" t="e">
        <f t="shared" si="0"/>
        <v>#VALUE!</v>
      </c>
      <c r="J41" s="79"/>
      <c r="K41" s="80"/>
    </row>
    <row r="42" spans="1:11" ht="10.5" customHeight="1">
      <c r="A42" s="29" t="s">
        <v>76</v>
      </c>
      <c r="B42" s="69" t="s">
        <v>144</v>
      </c>
      <c r="C42" s="69"/>
      <c r="D42" s="31"/>
      <c r="E42" s="31"/>
      <c r="F42" s="31"/>
      <c r="G42" s="31" t="s">
        <v>58</v>
      </c>
      <c r="H42" s="31" t="s">
        <v>144</v>
      </c>
      <c r="I42" s="79" t="e">
        <f t="shared" si="0"/>
        <v>#VALUE!</v>
      </c>
      <c r="J42" s="79"/>
      <c r="K42" s="80"/>
    </row>
    <row r="43" spans="1:11" ht="10.5" customHeight="1">
      <c r="A43" s="29" t="s">
        <v>77</v>
      </c>
      <c r="B43" s="69" t="s">
        <v>144</v>
      </c>
      <c r="C43" s="69"/>
      <c r="D43" s="31"/>
      <c r="E43" s="31"/>
      <c r="F43" s="31"/>
      <c r="G43" s="31" t="s">
        <v>58</v>
      </c>
      <c r="H43" s="31" t="s">
        <v>144</v>
      </c>
      <c r="I43" s="79" t="e">
        <f t="shared" si="0"/>
        <v>#VALUE!</v>
      </c>
      <c r="J43" s="79"/>
      <c r="K43" s="80"/>
    </row>
    <row r="44" spans="1:11" ht="10.5" customHeight="1">
      <c r="A44" s="29" t="s">
        <v>78</v>
      </c>
      <c r="B44" s="69" t="s">
        <v>144</v>
      </c>
      <c r="C44" s="69"/>
      <c r="D44" s="31"/>
      <c r="E44" s="31"/>
      <c r="F44" s="31"/>
      <c r="G44" s="31" t="s">
        <v>58</v>
      </c>
      <c r="H44" s="31" t="s">
        <v>144</v>
      </c>
      <c r="I44" s="79" t="e">
        <f t="shared" si="0"/>
        <v>#VALUE!</v>
      </c>
      <c r="J44" s="79"/>
      <c r="K44" s="80"/>
    </row>
    <row r="45" spans="1:11" ht="10.5" customHeight="1">
      <c r="A45" s="29" t="s">
        <v>79</v>
      </c>
      <c r="B45" s="69" t="s">
        <v>144</v>
      </c>
      <c r="C45" s="69"/>
      <c r="D45" s="31"/>
      <c r="E45" s="31"/>
      <c r="F45" s="31"/>
      <c r="G45" s="31" t="s">
        <v>58</v>
      </c>
      <c r="H45" s="31" t="s">
        <v>144</v>
      </c>
      <c r="I45" s="79" t="e">
        <f t="shared" si="0"/>
        <v>#VALUE!</v>
      </c>
      <c r="J45" s="79"/>
      <c r="K45" s="80"/>
    </row>
    <row r="46" spans="1:11" ht="10.5" customHeight="1">
      <c r="A46" s="29" t="s">
        <v>80</v>
      </c>
      <c r="B46" s="69" t="s">
        <v>144</v>
      </c>
      <c r="C46" s="69"/>
      <c r="D46" s="31"/>
      <c r="E46" s="31"/>
      <c r="F46" s="31"/>
      <c r="G46" s="31" t="s">
        <v>58</v>
      </c>
      <c r="H46" s="31" t="s">
        <v>144</v>
      </c>
      <c r="I46" s="79" t="e">
        <f t="shared" si="0"/>
        <v>#VALUE!</v>
      </c>
      <c r="J46" s="79"/>
      <c r="K46" s="80"/>
    </row>
    <row r="47" spans="1:11" ht="10.5" customHeight="1">
      <c r="A47" s="29" t="s">
        <v>81</v>
      </c>
      <c r="B47" s="69" t="s">
        <v>144</v>
      </c>
      <c r="C47" s="69"/>
      <c r="D47" s="31"/>
      <c r="E47" s="31"/>
      <c r="F47" s="31"/>
      <c r="G47" s="31" t="s">
        <v>58</v>
      </c>
      <c r="H47" s="31" t="s">
        <v>144</v>
      </c>
      <c r="I47" s="79" t="e">
        <f t="shared" si="0"/>
        <v>#VALUE!</v>
      </c>
      <c r="J47" s="79"/>
      <c r="K47" s="80"/>
    </row>
    <row r="48" spans="1:11" ht="10.5" customHeight="1">
      <c r="A48" s="29" t="s">
        <v>82</v>
      </c>
      <c r="B48" s="69" t="s">
        <v>144</v>
      </c>
      <c r="C48" s="69"/>
      <c r="D48" s="31"/>
      <c r="E48" s="31"/>
      <c r="F48" s="31"/>
      <c r="G48" s="31" t="s">
        <v>58</v>
      </c>
      <c r="H48" s="31" t="s">
        <v>144</v>
      </c>
      <c r="I48" s="79" t="e">
        <f t="shared" si="0"/>
        <v>#VALUE!</v>
      </c>
      <c r="J48" s="79"/>
      <c r="K48" s="80"/>
    </row>
    <row r="49" spans="1:11" ht="10.5" customHeight="1">
      <c r="A49" s="29" t="s">
        <v>83</v>
      </c>
      <c r="B49" s="69"/>
      <c r="C49" s="69"/>
      <c r="D49" s="31"/>
      <c r="E49" s="31"/>
      <c r="F49" s="31"/>
      <c r="G49" s="31" t="s">
        <v>58</v>
      </c>
      <c r="H49" s="31" t="s">
        <v>144</v>
      </c>
      <c r="I49" s="79" t="e">
        <f t="shared" si="0"/>
        <v>#VALUE!</v>
      </c>
      <c r="J49" s="79"/>
      <c r="K49" s="80"/>
    </row>
    <row r="50" spans="1:11" ht="10.5" customHeight="1">
      <c r="A50" s="29" t="s">
        <v>84</v>
      </c>
      <c r="B50" s="69"/>
      <c r="C50" s="69"/>
      <c r="D50" s="31"/>
      <c r="E50" s="31"/>
      <c r="F50" s="31"/>
      <c r="G50" s="31" t="s">
        <v>58</v>
      </c>
      <c r="H50" s="31" t="s">
        <v>144</v>
      </c>
      <c r="I50" s="79" t="e">
        <f t="shared" si="0"/>
        <v>#VALUE!</v>
      </c>
      <c r="J50" s="79"/>
      <c r="K50" s="80"/>
    </row>
    <row r="51" spans="1:11" ht="10.5" customHeight="1">
      <c r="A51" s="29" t="s">
        <v>85</v>
      </c>
      <c r="B51" s="69"/>
      <c r="C51" s="69"/>
      <c r="D51" s="31"/>
      <c r="E51" s="31"/>
      <c r="F51" s="31"/>
      <c r="G51" s="31" t="s">
        <v>58</v>
      </c>
      <c r="H51" s="31" t="s">
        <v>144</v>
      </c>
      <c r="I51" s="79" t="e">
        <f t="shared" si="0"/>
        <v>#VALUE!</v>
      </c>
      <c r="J51" s="79"/>
      <c r="K51" s="80"/>
    </row>
    <row r="52" spans="1:11" ht="10.5" customHeight="1" thickBot="1">
      <c r="A52" s="83" t="s">
        <v>86</v>
      </c>
      <c r="B52" s="76"/>
      <c r="C52" s="76"/>
      <c r="D52" s="15"/>
      <c r="E52" s="15"/>
      <c r="F52" s="15"/>
      <c r="G52" s="15" t="s">
        <v>58</v>
      </c>
      <c r="H52" s="15" t="s">
        <v>144</v>
      </c>
      <c r="I52" s="81" t="e">
        <f t="shared" si="0"/>
        <v>#VALUE!</v>
      </c>
      <c r="J52" s="81"/>
      <c r="K52" s="82"/>
    </row>
    <row r="53" spans="1:11" s="102" customFormat="1" ht="14.25" customHeight="1" thickBot="1">
      <c r="A53" s="96" t="s">
        <v>87</v>
      </c>
      <c r="B53" s="97"/>
      <c r="C53" s="97"/>
      <c r="D53" s="97"/>
      <c r="E53" s="97"/>
      <c r="F53" s="97"/>
      <c r="G53" s="98"/>
      <c r="H53" s="99">
        <f>SUM(H18:H52)</f>
        <v>0</v>
      </c>
      <c r="I53" s="100" t="e">
        <f>SUM(I18:I52)</f>
        <v>#VALUE!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88</v>
      </c>
      <c r="B54" s="89"/>
      <c r="C54" s="89"/>
      <c r="D54" s="89"/>
      <c r="E54" s="89"/>
      <c r="F54" s="48" t="str">
        <f>IF('Fogy-elsz.'!$F$16=1,"benzin","gázolaj")</f>
        <v>benzin</v>
      </c>
      <c r="G54" s="22"/>
      <c r="H54" s="22"/>
      <c r="I54" s="22"/>
      <c r="K54" s="46"/>
    </row>
    <row r="55" spans="1:11" ht="10.5" customHeight="1">
      <c r="A55" s="38" t="s">
        <v>89</v>
      </c>
      <c r="B55" s="32"/>
      <c r="C55" s="39"/>
      <c r="D55" s="32"/>
      <c r="E55" s="32"/>
      <c r="F55" s="95">
        <f>'Fogy-elsz.'!$C$16</f>
        <v>0</v>
      </c>
      <c r="G55" s="84" t="s">
        <v>90</v>
      </c>
      <c r="H55" s="40"/>
      <c r="I55" s="43"/>
      <c r="J55" s="103" t="e">
        <f>I53</f>
        <v>#VALUE!</v>
      </c>
      <c r="K55" s="46"/>
    </row>
    <row r="56" spans="1:11" ht="10.5" customHeight="1">
      <c r="A56" s="38" t="s">
        <v>91</v>
      </c>
      <c r="B56" s="32"/>
      <c r="C56" s="32"/>
      <c r="D56" s="32"/>
      <c r="E56" s="39"/>
      <c r="F56" s="95" t="e">
        <f>'Fogy-elsz.'!$E$23</f>
        <v>#N/A</v>
      </c>
      <c r="G56" s="84" t="s">
        <v>92</v>
      </c>
      <c r="H56" s="40"/>
      <c r="I56" s="43"/>
      <c r="J56" s="103">
        <f>H53*'Fogy-elsz.'!$E$25</f>
        <v>0</v>
      </c>
      <c r="K56" s="46"/>
    </row>
    <row r="57" spans="1:11" ht="10.5" customHeight="1">
      <c r="A57" s="37" t="s">
        <v>93</v>
      </c>
      <c r="B57" s="87"/>
      <c r="C57" s="22"/>
      <c r="D57" s="22"/>
      <c r="E57" s="22"/>
      <c r="F57" s="90"/>
      <c r="G57" s="84" t="s">
        <v>120</v>
      </c>
      <c r="H57" s="40"/>
      <c r="I57" s="43"/>
      <c r="J57" s="104" t="e">
        <f>SUM(J55+J56)</f>
        <v>#VALUE!</v>
      </c>
      <c r="K57" s="46"/>
    </row>
    <row r="58" spans="1:11" ht="10.5" customHeight="1">
      <c r="A58" s="92"/>
      <c r="B58" s="138" t="s">
        <v>94</v>
      </c>
      <c r="C58" s="138"/>
      <c r="D58" s="85"/>
      <c r="E58" s="84"/>
      <c r="F58" s="95" t="s">
        <v>95</v>
      </c>
      <c r="G58" s="105" t="s">
        <v>121</v>
      </c>
      <c r="H58" s="40"/>
      <c r="I58" s="43"/>
      <c r="J58" s="49" t="e">
        <f>J57+J53+K53</f>
        <v>#VALUE!</v>
      </c>
      <c r="K58" s="46"/>
    </row>
    <row r="59" spans="1:11" ht="10.5" customHeight="1">
      <c r="A59" s="92"/>
      <c r="B59" s="139" t="s">
        <v>96</v>
      </c>
      <c r="C59" s="139"/>
      <c r="D59" s="85"/>
      <c r="E59" s="84"/>
      <c r="F59" s="95" t="s">
        <v>95</v>
      </c>
      <c r="G59" s="106" t="s">
        <v>122</v>
      </c>
      <c r="H59" s="93"/>
      <c r="I59" s="93"/>
      <c r="J59" s="50">
        <v>0</v>
      </c>
      <c r="K59" s="46"/>
    </row>
    <row r="60" spans="1:11" ht="10.5" customHeight="1">
      <c r="A60" s="91"/>
      <c r="B60" s="139" t="s">
        <v>97</v>
      </c>
      <c r="C60" s="139"/>
      <c r="D60" s="22"/>
      <c r="E60" s="31"/>
      <c r="F60" s="94" t="s">
        <v>95</v>
      </c>
      <c r="G60" s="30"/>
      <c r="H60" s="32"/>
      <c r="I60" s="39"/>
      <c r="J60" s="31"/>
      <c r="K60" s="46"/>
    </row>
    <row r="61" spans="1:11" ht="10.5" customHeight="1" thickBot="1">
      <c r="A61" s="86"/>
      <c r="B61" s="41"/>
      <c r="C61" s="41"/>
      <c r="D61" s="41"/>
      <c r="E61" s="41"/>
      <c r="F61" s="41"/>
      <c r="G61" s="86"/>
      <c r="H61" s="41"/>
      <c r="I61" s="41"/>
      <c r="J61" s="41"/>
      <c r="K61" s="42"/>
    </row>
    <row r="62" ht="12" thickBot="1"/>
    <row r="63" spans="6:9" ht="13.5" thickBot="1">
      <c r="F63" s="118" t="s">
        <v>101</v>
      </c>
      <c r="G63" s="119"/>
      <c r="H63" s="119"/>
      <c r="I63" s="120" t="e">
        <f>J58-J59</f>
        <v>#VALUE!</v>
      </c>
    </row>
    <row r="65" spans="2:10" ht="11.25">
      <c r="B65" s="16" t="s">
        <v>102</v>
      </c>
      <c r="H65" s="51"/>
      <c r="I65" s="51"/>
      <c r="J65" s="51"/>
    </row>
    <row r="66" ht="11.25">
      <c r="I66" s="52" t="s">
        <v>103</v>
      </c>
    </row>
    <row r="68" spans="2:10" ht="11.25">
      <c r="B68" s="16" t="s">
        <v>104</v>
      </c>
      <c r="H68" s="51"/>
      <c r="I68" s="51"/>
      <c r="J68" s="51"/>
    </row>
    <row r="69" ht="11.25">
      <c r="I69" s="52" t="s">
        <v>103</v>
      </c>
    </row>
    <row r="70" ht="11.25">
      <c r="B70" s="16" t="s">
        <v>42</v>
      </c>
    </row>
  </sheetData>
  <sheetProtection/>
  <protectedRanges>
    <protectedRange sqref="J55:J57" name="Tartom?ny1_1"/>
  </protectedRanges>
  <mergeCells count="8">
    <mergeCell ref="D15:F15"/>
    <mergeCell ref="B58:C58"/>
    <mergeCell ref="B59:C59"/>
    <mergeCell ref="B60:C60"/>
    <mergeCell ref="A2:K2"/>
    <mergeCell ref="A3:K3"/>
    <mergeCell ref="H10:I10"/>
    <mergeCell ref="A13:C13"/>
  </mergeCells>
  <printOptions/>
  <pageMargins left="0.38" right="0.75" top="0.61" bottom="1" header="0.5" footer="0.5"/>
  <pageSetup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4.375" style="16" customWidth="1"/>
    <col min="2" max="2" width="7.00390625" style="16" customWidth="1"/>
    <col min="3" max="3" width="7.125" style="16" customWidth="1"/>
    <col min="4" max="6" width="9.25390625" style="16" customWidth="1"/>
    <col min="7" max="7" width="10.75390625" style="16" customWidth="1"/>
    <col min="8" max="8" width="8.00390625" style="16" customWidth="1"/>
    <col min="9" max="9" width="10.625" style="16" customWidth="1"/>
    <col min="10" max="10" width="9.625" style="22" bestFit="1" customWidth="1"/>
    <col min="11" max="11" width="9.125" style="22" customWidth="1"/>
    <col min="12" max="16384" width="9.125" style="16" customWidth="1"/>
  </cols>
  <sheetData>
    <row r="1" spans="9:11" ht="17.25" customHeight="1">
      <c r="I1" s="16" t="s">
        <v>105</v>
      </c>
      <c r="K1" s="117" t="s">
        <v>144</v>
      </c>
    </row>
    <row r="2" spans="1:11" ht="11.25">
      <c r="A2" s="140" t="s">
        <v>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1.25">
      <c r="A3" s="141" t="s">
        <v>127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spans="1:7" ht="11.25">
      <c r="A5" s="16" t="s">
        <v>98</v>
      </c>
      <c r="G5" s="16" t="s">
        <v>99</v>
      </c>
    </row>
    <row r="6" spans="1:8" ht="15" customHeight="1">
      <c r="A6" s="16" t="s">
        <v>30</v>
      </c>
      <c r="B6" s="16">
        <f>Törzsadatok!$B$6</f>
        <v>0</v>
      </c>
      <c r="G6" s="16" t="s">
        <v>30</v>
      </c>
      <c r="H6" s="16" t="str">
        <f>Törzsadatok!$B$14</f>
        <v> </v>
      </c>
    </row>
    <row r="7" spans="1:8" ht="15" customHeight="1">
      <c r="A7" s="16" t="s">
        <v>31</v>
      </c>
      <c r="B7" s="16" t="str">
        <f>Törzsadatok!$B$7</f>
        <v> </v>
      </c>
      <c r="G7" s="16" t="s">
        <v>32</v>
      </c>
      <c r="H7" s="16" t="str">
        <f>Törzsadatok!$B$15</f>
        <v> </v>
      </c>
    </row>
    <row r="8" spans="1:10" ht="15" customHeight="1">
      <c r="A8" s="16" t="s">
        <v>33</v>
      </c>
      <c r="C8" s="16" t="str">
        <f>Törzsadatok!$B$8</f>
        <v> </v>
      </c>
      <c r="G8" s="16" t="s">
        <v>125</v>
      </c>
      <c r="H8" s="16" t="str">
        <f>Törzsadatok!$B$16</f>
        <v> </v>
      </c>
      <c r="I8" s="55" t="str">
        <f>Törzsadatok!$B$17</f>
        <v> </v>
      </c>
      <c r="J8" s="55"/>
    </row>
    <row r="9" spans="7:8" ht="15" customHeight="1">
      <c r="G9" s="16" t="s">
        <v>100</v>
      </c>
      <c r="H9" s="16" t="str">
        <f>Törzsadatok!$B$18</f>
        <v> </v>
      </c>
    </row>
    <row r="10" spans="7:9" ht="15" customHeight="1">
      <c r="G10" s="16" t="s">
        <v>126</v>
      </c>
      <c r="H10" s="141" t="str">
        <f>Törzsadatok!$B$19</f>
        <v> </v>
      </c>
      <c r="I10" s="141"/>
    </row>
    <row r="11" spans="2:4" ht="11.25">
      <c r="B11" s="16" t="s">
        <v>123</v>
      </c>
      <c r="C11" s="16">
        <f>Törzsadatok!$F$7</f>
        <v>2010</v>
      </c>
      <c r="D11" s="52" t="s">
        <v>160</v>
      </c>
    </row>
    <row r="12" ht="12" thickBot="1"/>
    <row r="13" spans="1:11" ht="13.5" customHeight="1" thickBot="1">
      <c r="A13" s="142" t="s">
        <v>128</v>
      </c>
      <c r="B13" s="143"/>
      <c r="C13" s="144"/>
      <c r="D13" s="14" t="str">
        <f>'Fogy-elsz.'!$E$19</f>
        <v> </v>
      </c>
      <c r="E13" s="72"/>
      <c r="F13" s="73"/>
      <c r="G13" s="74" t="s">
        <v>43</v>
      </c>
      <c r="H13" s="13" t="str">
        <f>'Fogy-elsz.'!$C$19</f>
        <v> </v>
      </c>
      <c r="I13" s="36"/>
      <c r="J13" s="13"/>
      <c r="K13" s="75"/>
    </row>
    <row r="14" spans="1:11" ht="12" hidden="1" thickBot="1">
      <c r="A14" s="71"/>
      <c r="B14" s="47"/>
      <c r="C14" s="47"/>
      <c r="D14" s="47"/>
      <c r="E14" s="47"/>
      <c r="F14" s="64"/>
      <c r="G14" s="56"/>
      <c r="H14" s="56"/>
      <c r="I14" s="63"/>
      <c r="J14" s="65"/>
      <c r="K14" s="46"/>
    </row>
    <row r="15" spans="1:11" s="22" customFormat="1" ht="12.75" customHeight="1" thickBot="1">
      <c r="A15" s="17" t="s">
        <v>44</v>
      </c>
      <c r="B15" s="17" t="s">
        <v>45</v>
      </c>
      <c r="C15" s="60" t="s">
        <v>34</v>
      </c>
      <c r="D15" s="135" t="s">
        <v>35</v>
      </c>
      <c r="E15" s="136"/>
      <c r="F15" s="137"/>
      <c r="G15" s="61" t="s">
        <v>46</v>
      </c>
      <c r="H15" s="19" t="s">
        <v>47</v>
      </c>
      <c r="I15" s="21" t="s">
        <v>46</v>
      </c>
      <c r="J15" s="67" t="s">
        <v>48</v>
      </c>
      <c r="K15" s="44" t="s">
        <v>49</v>
      </c>
    </row>
    <row r="16" spans="1:11" s="22" customFormat="1" ht="10.5" customHeight="1">
      <c r="A16" s="19" t="s">
        <v>50</v>
      </c>
      <c r="B16" s="19"/>
      <c r="C16" s="19"/>
      <c r="D16" s="19" t="s">
        <v>117</v>
      </c>
      <c r="E16" s="19" t="s">
        <v>118</v>
      </c>
      <c r="F16" s="19" t="s">
        <v>119</v>
      </c>
      <c r="G16" s="18" t="s">
        <v>51</v>
      </c>
      <c r="H16" s="19" t="s">
        <v>129</v>
      </c>
      <c r="I16" s="21" t="s">
        <v>51</v>
      </c>
      <c r="J16" s="20" t="s">
        <v>52</v>
      </c>
      <c r="K16" s="44" t="s">
        <v>53</v>
      </c>
    </row>
    <row r="17" spans="1:11" ht="10.5" customHeight="1" thickBot="1">
      <c r="A17" s="23"/>
      <c r="B17" s="24"/>
      <c r="C17" s="24"/>
      <c r="D17" s="24"/>
      <c r="E17" s="24"/>
      <c r="F17" s="24"/>
      <c r="G17" s="25"/>
      <c r="H17" s="26" t="s">
        <v>130</v>
      </c>
      <c r="I17" s="28" t="s">
        <v>54</v>
      </c>
      <c r="J17" s="27" t="s">
        <v>55</v>
      </c>
      <c r="K17" s="45" t="s">
        <v>56</v>
      </c>
    </row>
    <row r="18" spans="1:11" ht="10.5" customHeight="1">
      <c r="A18" s="66" t="s">
        <v>57</v>
      </c>
      <c r="B18" s="68">
        <v>40513</v>
      </c>
      <c r="C18" s="68">
        <v>40513</v>
      </c>
      <c r="D18" s="62"/>
      <c r="E18" s="62"/>
      <c r="F18" s="63"/>
      <c r="G18" s="63" t="s">
        <v>58</v>
      </c>
      <c r="H18" s="63" t="s">
        <v>144</v>
      </c>
      <c r="I18" s="77" t="e">
        <f>$F$55*H18*$F$56/100</f>
        <v>#VALUE!</v>
      </c>
      <c r="J18" s="77"/>
      <c r="K18" s="78"/>
    </row>
    <row r="19" spans="1:11" ht="10.5" customHeight="1">
      <c r="A19" s="29" t="s">
        <v>59</v>
      </c>
      <c r="B19" s="69" t="s">
        <v>144</v>
      </c>
      <c r="C19" s="69"/>
      <c r="D19" s="33"/>
      <c r="E19" s="33"/>
      <c r="F19" s="31"/>
      <c r="G19" s="31" t="s">
        <v>58</v>
      </c>
      <c r="H19" s="31" t="s">
        <v>144</v>
      </c>
      <c r="I19" s="79" t="e">
        <f aca="true" t="shared" si="0" ref="I19:I52">$F$55*H19*$F$56/100</f>
        <v>#VALUE!</v>
      </c>
      <c r="J19" s="79"/>
      <c r="K19" s="80"/>
    </row>
    <row r="20" spans="1:11" ht="10.5" customHeight="1">
      <c r="A20" s="29" t="s">
        <v>60</v>
      </c>
      <c r="B20" s="69" t="s">
        <v>144</v>
      </c>
      <c r="C20" s="69"/>
      <c r="D20" s="33"/>
      <c r="E20" s="33"/>
      <c r="F20" s="31"/>
      <c r="G20" s="31" t="s">
        <v>58</v>
      </c>
      <c r="H20" s="31" t="s">
        <v>144</v>
      </c>
      <c r="I20" s="79" t="e">
        <f t="shared" si="0"/>
        <v>#VALUE!</v>
      </c>
      <c r="J20" s="79"/>
      <c r="K20" s="80"/>
    </row>
    <row r="21" spans="1:11" ht="10.5" customHeight="1">
      <c r="A21" s="29" t="s">
        <v>61</v>
      </c>
      <c r="B21" s="69" t="s">
        <v>144</v>
      </c>
      <c r="C21" s="69"/>
      <c r="D21" s="33"/>
      <c r="E21" s="33"/>
      <c r="F21" s="31"/>
      <c r="G21" s="31" t="s">
        <v>58</v>
      </c>
      <c r="H21" s="31" t="s">
        <v>144</v>
      </c>
      <c r="I21" s="79" t="e">
        <f t="shared" si="0"/>
        <v>#VALUE!</v>
      </c>
      <c r="J21" s="79"/>
      <c r="K21" s="80"/>
    </row>
    <row r="22" spans="1:11" ht="10.5" customHeight="1">
      <c r="A22" s="29" t="s">
        <v>62</v>
      </c>
      <c r="B22" s="69" t="s">
        <v>144</v>
      </c>
      <c r="C22" s="69"/>
      <c r="D22" s="31"/>
      <c r="E22" s="31"/>
      <c r="F22" s="31"/>
      <c r="G22" s="31" t="s">
        <v>58</v>
      </c>
      <c r="H22" s="31" t="s">
        <v>144</v>
      </c>
      <c r="I22" s="79" t="e">
        <f t="shared" si="0"/>
        <v>#VALUE!</v>
      </c>
      <c r="J22" s="79"/>
      <c r="K22" s="80"/>
    </row>
    <row r="23" spans="1:11" ht="10.5" customHeight="1">
      <c r="A23" s="29" t="s">
        <v>63</v>
      </c>
      <c r="B23" s="69" t="s">
        <v>144</v>
      </c>
      <c r="C23" s="69"/>
      <c r="D23" s="31"/>
      <c r="E23" s="31"/>
      <c r="F23" s="31"/>
      <c r="G23" s="31" t="s">
        <v>58</v>
      </c>
      <c r="H23" s="31" t="s">
        <v>144</v>
      </c>
      <c r="I23" s="79" t="e">
        <f t="shared" si="0"/>
        <v>#VALUE!</v>
      </c>
      <c r="J23" s="79"/>
      <c r="K23" s="80"/>
    </row>
    <row r="24" spans="1:11" ht="10.5" customHeight="1">
      <c r="A24" s="29" t="s">
        <v>64</v>
      </c>
      <c r="B24" s="69" t="s">
        <v>144</v>
      </c>
      <c r="C24" s="69"/>
      <c r="D24" s="31"/>
      <c r="E24" s="31"/>
      <c r="F24" s="31"/>
      <c r="G24" s="31" t="s">
        <v>58</v>
      </c>
      <c r="H24" s="31" t="s">
        <v>144</v>
      </c>
      <c r="I24" s="79" t="e">
        <f t="shared" si="0"/>
        <v>#VALUE!</v>
      </c>
      <c r="J24" s="79"/>
      <c r="K24" s="80"/>
    </row>
    <row r="25" spans="1:11" ht="10.5" customHeight="1">
      <c r="A25" s="29" t="s">
        <v>65</v>
      </c>
      <c r="B25" s="69" t="s">
        <v>144</v>
      </c>
      <c r="C25" s="69"/>
      <c r="D25" s="31"/>
      <c r="E25" s="31"/>
      <c r="F25" s="31"/>
      <c r="G25" s="31" t="s">
        <v>58</v>
      </c>
      <c r="H25" s="31" t="s">
        <v>144</v>
      </c>
      <c r="I25" s="79" t="e">
        <f t="shared" si="0"/>
        <v>#VALUE!</v>
      </c>
      <c r="J25" s="79"/>
      <c r="K25" s="80"/>
    </row>
    <row r="26" spans="1:11" ht="10.5" customHeight="1">
      <c r="A26" s="34" t="s">
        <v>66</v>
      </c>
      <c r="B26" s="69" t="s">
        <v>144</v>
      </c>
      <c r="C26" s="69"/>
      <c r="D26" s="31"/>
      <c r="E26" s="31"/>
      <c r="F26" s="31"/>
      <c r="G26" s="31" t="s">
        <v>58</v>
      </c>
      <c r="H26" s="31" t="s">
        <v>144</v>
      </c>
      <c r="I26" s="79" t="e">
        <f t="shared" si="0"/>
        <v>#VALUE!</v>
      </c>
      <c r="J26" s="79"/>
      <c r="K26" s="80"/>
    </row>
    <row r="27" spans="1:11" ht="10.5" customHeight="1">
      <c r="A27" s="29" t="s">
        <v>36</v>
      </c>
      <c r="B27" s="69" t="s">
        <v>144</v>
      </c>
      <c r="C27" s="69"/>
      <c r="D27" s="31"/>
      <c r="E27" s="31"/>
      <c r="F27" s="31"/>
      <c r="G27" s="31" t="s">
        <v>58</v>
      </c>
      <c r="H27" s="31" t="s">
        <v>144</v>
      </c>
      <c r="I27" s="79" t="e">
        <f t="shared" si="0"/>
        <v>#VALUE!</v>
      </c>
      <c r="J27" s="79"/>
      <c r="K27" s="80"/>
    </row>
    <row r="28" spans="1:11" ht="10.5" customHeight="1">
      <c r="A28" s="29" t="s">
        <v>37</v>
      </c>
      <c r="B28" s="69" t="s">
        <v>144</v>
      </c>
      <c r="C28" s="69"/>
      <c r="D28" s="31"/>
      <c r="E28" s="31"/>
      <c r="F28" s="31"/>
      <c r="G28" s="31" t="s">
        <v>58</v>
      </c>
      <c r="H28" s="31" t="s">
        <v>144</v>
      </c>
      <c r="I28" s="79" t="e">
        <f t="shared" si="0"/>
        <v>#VALUE!</v>
      </c>
      <c r="J28" s="79"/>
      <c r="K28" s="80"/>
    </row>
    <row r="29" spans="1:11" ht="10.5" customHeight="1">
      <c r="A29" s="29" t="s">
        <v>38</v>
      </c>
      <c r="B29" s="69" t="s">
        <v>144</v>
      </c>
      <c r="C29" s="69"/>
      <c r="D29" s="31"/>
      <c r="E29" s="31"/>
      <c r="F29" s="31"/>
      <c r="G29" s="31" t="s">
        <v>58</v>
      </c>
      <c r="H29" s="31" t="s">
        <v>144</v>
      </c>
      <c r="I29" s="79" t="e">
        <f t="shared" si="0"/>
        <v>#VALUE!</v>
      </c>
      <c r="J29" s="79"/>
      <c r="K29" s="80"/>
    </row>
    <row r="30" spans="1:11" ht="10.5" customHeight="1">
      <c r="A30" s="29" t="s">
        <v>39</v>
      </c>
      <c r="B30" s="69" t="s">
        <v>144</v>
      </c>
      <c r="C30" s="69"/>
      <c r="D30" s="31"/>
      <c r="E30" s="31"/>
      <c r="F30" s="31"/>
      <c r="G30" s="31" t="s">
        <v>58</v>
      </c>
      <c r="H30" s="31" t="s">
        <v>144</v>
      </c>
      <c r="I30" s="79" t="e">
        <f t="shared" si="0"/>
        <v>#VALUE!</v>
      </c>
      <c r="J30" s="79"/>
      <c r="K30" s="80"/>
    </row>
    <row r="31" spans="1:11" ht="10.5" customHeight="1">
      <c r="A31" s="29" t="s">
        <v>40</v>
      </c>
      <c r="B31" s="69" t="s">
        <v>144</v>
      </c>
      <c r="C31" s="69"/>
      <c r="D31" s="31"/>
      <c r="E31" s="31"/>
      <c r="F31" s="31"/>
      <c r="G31" s="31" t="s">
        <v>58</v>
      </c>
      <c r="H31" s="31" t="s">
        <v>144</v>
      </c>
      <c r="I31" s="79" t="e">
        <f t="shared" si="0"/>
        <v>#VALUE!</v>
      </c>
      <c r="J31" s="79"/>
      <c r="K31" s="80"/>
    </row>
    <row r="32" spans="1:11" ht="10.5" customHeight="1">
      <c r="A32" s="29" t="s">
        <v>41</v>
      </c>
      <c r="B32" s="69" t="s">
        <v>144</v>
      </c>
      <c r="C32" s="69"/>
      <c r="D32" s="31"/>
      <c r="E32" s="31"/>
      <c r="F32" s="31"/>
      <c r="G32" s="31" t="s">
        <v>58</v>
      </c>
      <c r="H32" s="31" t="s">
        <v>144</v>
      </c>
      <c r="I32" s="79" t="e">
        <f t="shared" si="0"/>
        <v>#VALUE!</v>
      </c>
      <c r="J32" s="79"/>
      <c r="K32" s="80"/>
    </row>
    <row r="33" spans="1:11" ht="10.5" customHeight="1">
      <c r="A33" s="29" t="s">
        <v>67</v>
      </c>
      <c r="B33" s="69" t="s">
        <v>144</v>
      </c>
      <c r="C33" s="69"/>
      <c r="D33" s="31"/>
      <c r="E33" s="31"/>
      <c r="F33" s="31"/>
      <c r="G33" s="31" t="s">
        <v>58</v>
      </c>
      <c r="H33" s="31" t="s">
        <v>144</v>
      </c>
      <c r="I33" s="79" t="e">
        <f t="shared" si="0"/>
        <v>#VALUE!</v>
      </c>
      <c r="J33" s="79"/>
      <c r="K33" s="80"/>
    </row>
    <row r="34" spans="1:11" ht="10.5" customHeight="1">
      <c r="A34" s="29" t="s">
        <v>68</v>
      </c>
      <c r="B34" s="70" t="s">
        <v>144</v>
      </c>
      <c r="C34" s="70"/>
      <c r="D34" s="35"/>
      <c r="E34" s="35"/>
      <c r="F34" s="31"/>
      <c r="G34" s="31" t="s">
        <v>58</v>
      </c>
      <c r="H34" s="31" t="s">
        <v>144</v>
      </c>
      <c r="I34" s="79" t="e">
        <f t="shared" si="0"/>
        <v>#VALUE!</v>
      </c>
      <c r="J34" s="79"/>
      <c r="K34" s="80"/>
    </row>
    <row r="35" spans="1:11" ht="10.5" customHeight="1">
      <c r="A35" s="29" t="s">
        <v>69</v>
      </c>
      <c r="B35" s="69" t="s">
        <v>144</v>
      </c>
      <c r="C35" s="69"/>
      <c r="D35" s="31"/>
      <c r="E35" s="31"/>
      <c r="F35" s="31"/>
      <c r="G35" s="31" t="s">
        <v>58</v>
      </c>
      <c r="H35" s="31" t="s">
        <v>144</v>
      </c>
      <c r="I35" s="79" t="e">
        <f t="shared" si="0"/>
        <v>#VALUE!</v>
      </c>
      <c r="J35" s="79"/>
      <c r="K35" s="80"/>
    </row>
    <row r="36" spans="1:11" ht="10.5" customHeight="1">
      <c r="A36" s="29" t="s">
        <v>70</v>
      </c>
      <c r="B36" s="69" t="s">
        <v>144</v>
      </c>
      <c r="C36" s="69"/>
      <c r="D36" s="31"/>
      <c r="E36" s="31"/>
      <c r="F36" s="31"/>
      <c r="G36" s="31" t="s">
        <v>58</v>
      </c>
      <c r="H36" s="31" t="s">
        <v>144</v>
      </c>
      <c r="I36" s="79" t="e">
        <f t="shared" si="0"/>
        <v>#VALUE!</v>
      </c>
      <c r="J36" s="79"/>
      <c r="K36" s="80"/>
    </row>
    <row r="37" spans="1:11" ht="10.5" customHeight="1">
      <c r="A37" s="29" t="s">
        <v>71</v>
      </c>
      <c r="B37" s="69" t="s">
        <v>144</v>
      </c>
      <c r="C37" s="69"/>
      <c r="D37" s="31"/>
      <c r="E37" s="31"/>
      <c r="F37" s="31"/>
      <c r="G37" s="31" t="s">
        <v>58</v>
      </c>
      <c r="H37" s="31" t="s">
        <v>144</v>
      </c>
      <c r="I37" s="79" t="e">
        <f t="shared" si="0"/>
        <v>#VALUE!</v>
      </c>
      <c r="J37" s="79"/>
      <c r="K37" s="80"/>
    </row>
    <row r="38" spans="1:11" ht="10.5" customHeight="1">
      <c r="A38" s="29" t="s">
        <v>72</v>
      </c>
      <c r="B38" s="69" t="s">
        <v>144</v>
      </c>
      <c r="C38" s="69"/>
      <c r="D38" s="31"/>
      <c r="E38" s="31"/>
      <c r="F38" s="31"/>
      <c r="G38" s="31" t="s">
        <v>58</v>
      </c>
      <c r="H38" s="31" t="s">
        <v>144</v>
      </c>
      <c r="I38" s="79" t="e">
        <f t="shared" si="0"/>
        <v>#VALUE!</v>
      </c>
      <c r="J38" s="79"/>
      <c r="K38" s="80"/>
    </row>
    <row r="39" spans="1:11" ht="10.5" customHeight="1">
      <c r="A39" s="29" t="s">
        <v>73</v>
      </c>
      <c r="B39" s="69" t="s">
        <v>144</v>
      </c>
      <c r="C39" s="69"/>
      <c r="D39" s="31"/>
      <c r="E39" s="31"/>
      <c r="F39" s="31"/>
      <c r="G39" s="31" t="s">
        <v>58</v>
      </c>
      <c r="H39" s="31" t="s">
        <v>144</v>
      </c>
      <c r="I39" s="79" t="e">
        <f t="shared" si="0"/>
        <v>#VALUE!</v>
      </c>
      <c r="J39" s="79"/>
      <c r="K39" s="80"/>
    </row>
    <row r="40" spans="1:11" ht="10.5" customHeight="1">
      <c r="A40" s="29" t="s">
        <v>74</v>
      </c>
      <c r="B40" s="69" t="s">
        <v>144</v>
      </c>
      <c r="C40" s="69"/>
      <c r="D40" s="31"/>
      <c r="E40" s="31"/>
      <c r="F40" s="31"/>
      <c r="G40" s="31" t="s">
        <v>58</v>
      </c>
      <c r="H40" s="31" t="s">
        <v>144</v>
      </c>
      <c r="I40" s="79" t="e">
        <f t="shared" si="0"/>
        <v>#VALUE!</v>
      </c>
      <c r="J40" s="79"/>
      <c r="K40" s="80"/>
    </row>
    <row r="41" spans="1:11" ht="10.5" customHeight="1">
      <c r="A41" s="29" t="s">
        <v>75</v>
      </c>
      <c r="B41" s="69" t="s">
        <v>144</v>
      </c>
      <c r="C41" s="69"/>
      <c r="D41" s="31"/>
      <c r="E41" s="31"/>
      <c r="F41" s="31"/>
      <c r="G41" s="31" t="s">
        <v>58</v>
      </c>
      <c r="H41" s="31" t="s">
        <v>144</v>
      </c>
      <c r="I41" s="79" t="e">
        <f t="shared" si="0"/>
        <v>#VALUE!</v>
      </c>
      <c r="J41" s="79"/>
      <c r="K41" s="80"/>
    </row>
    <row r="42" spans="1:11" ht="10.5" customHeight="1">
      <c r="A42" s="29" t="s">
        <v>76</v>
      </c>
      <c r="B42" s="69" t="s">
        <v>144</v>
      </c>
      <c r="C42" s="69"/>
      <c r="D42" s="31"/>
      <c r="E42" s="31"/>
      <c r="F42" s="31"/>
      <c r="G42" s="31" t="s">
        <v>58</v>
      </c>
      <c r="H42" s="31" t="s">
        <v>144</v>
      </c>
      <c r="I42" s="79" t="e">
        <f t="shared" si="0"/>
        <v>#VALUE!</v>
      </c>
      <c r="J42" s="79"/>
      <c r="K42" s="80"/>
    </row>
    <row r="43" spans="1:11" ht="10.5" customHeight="1">
      <c r="A43" s="29" t="s">
        <v>77</v>
      </c>
      <c r="B43" s="69" t="s">
        <v>144</v>
      </c>
      <c r="C43" s="69"/>
      <c r="D43" s="31"/>
      <c r="E43" s="31"/>
      <c r="F43" s="31"/>
      <c r="G43" s="31" t="s">
        <v>58</v>
      </c>
      <c r="H43" s="31" t="s">
        <v>144</v>
      </c>
      <c r="I43" s="79" t="e">
        <f t="shared" si="0"/>
        <v>#VALUE!</v>
      </c>
      <c r="J43" s="79"/>
      <c r="K43" s="80"/>
    </row>
    <row r="44" spans="1:11" ht="10.5" customHeight="1">
      <c r="A44" s="29" t="s">
        <v>78</v>
      </c>
      <c r="B44" s="69" t="s">
        <v>144</v>
      </c>
      <c r="C44" s="69"/>
      <c r="D44" s="31"/>
      <c r="E44" s="31"/>
      <c r="F44" s="31"/>
      <c r="G44" s="31" t="s">
        <v>58</v>
      </c>
      <c r="H44" s="31" t="s">
        <v>144</v>
      </c>
      <c r="I44" s="79" t="e">
        <f t="shared" si="0"/>
        <v>#VALUE!</v>
      </c>
      <c r="J44" s="79"/>
      <c r="K44" s="80"/>
    </row>
    <row r="45" spans="1:11" ht="10.5" customHeight="1">
      <c r="A45" s="29" t="s">
        <v>79</v>
      </c>
      <c r="B45" s="69" t="s">
        <v>144</v>
      </c>
      <c r="C45" s="69"/>
      <c r="D45" s="31"/>
      <c r="E45" s="31"/>
      <c r="F45" s="31"/>
      <c r="G45" s="31" t="s">
        <v>58</v>
      </c>
      <c r="H45" s="31" t="s">
        <v>144</v>
      </c>
      <c r="I45" s="79" t="e">
        <f t="shared" si="0"/>
        <v>#VALUE!</v>
      </c>
      <c r="J45" s="79"/>
      <c r="K45" s="80"/>
    </row>
    <row r="46" spans="1:11" ht="10.5" customHeight="1">
      <c r="A46" s="29" t="s">
        <v>80</v>
      </c>
      <c r="B46" s="69" t="s">
        <v>144</v>
      </c>
      <c r="C46" s="69"/>
      <c r="D46" s="31"/>
      <c r="E46" s="31"/>
      <c r="F46" s="31"/>
      <c r="G46" s="31" t="s">
        <v>58</v>
      </c>
      <c r="H46" s="31" t="s">
        <v>144</v>
      </c>
      <c r="I46" s="79" t="e">
        <f t="shared" si="0"/>
        <v>#VALUE!</v>
      </c>
      <c r="J46" s="79"/>
      <c r="K46" s="80"/>
    </row>
    <row r="47" spans="1:11" ht="10.5" customHeight="1">
      <c r="A47" s="29" t="s">
        <v>81</v>
      </c>
      <c r="B47" s="69" t="s">
        <v>144</v>
      </c>
      <c r="C47" s="69"/>
      <c r="D47" s="31"/>
      <c r="E47" s="31"/>
      <c r="F47" s="31"/>
      <c r="G47" s="31" t="s">
        <v>58</v>
      </c>
      <c r="H47" s="31" t="s">
        <v>144</v>
      </c>
      <c r="I47" s="79" t="e">
        <f t="shared" si="0"/>
        <v>#VALUE!</v>
      </c>
      <c r="J47" s="79"/>
      <c r="K47" s="80"/>
    </row>
    <row r="48" spans="1:11" ht="10.5" customHeight="1">
      <c r="A48" s="29" t="s">
        <v>82</v>
      </c>
      <c r="B48" s="69" t="s">
        <v>144</v>
      </c>
      <c r="C48" s="69"/>
      <c r="D48" s="31"/>
      <c r="E48" s="31"/>
      <c r="F48" s="31"/>
      <c r="G48" s="31" t="s">
        <v>58</v>
      </c>
      <c r="H48" s="31" t="s">
        <v>144</v>
      </c>
      <c r="I48" s="79" t="e">
        <f t="shared" si="0"/>
        <v>#VALUE!</v>
      </c>
      <c r="J48" s="79"/>
      <c r="K48" s="80"/>
    </row>
    <row r="49" spans="1:11" ht="10.5" customHeight="1">
      <c r="A49" s="29" t="s">
        <v>83</v>
      </c>
      <c r="B49" s="69"/>
      <c r="C49" s="69"/>
      <c r="D49" s="31"/>
      <c r="E49" s="31"/>
      <c r="F49" s="31"/>
      <c r="G49" s="31" t="s">
        <v>58</v>
      </c>
      <c r="H49" s="31" t="s">
        <v>144</v>
      </c>
      <c r="I49" s="79" t="e">
        <f t="shared" si="0"/>
        <v>#VALUE!</v>
      </c>
      <c r="J49" s="79"/>
      <c r="K49" s="80"/>
    </row>
    <row r="50" spans="1:11" ht="10.5" customHeight="1">
      <c r="A50" s="29" t="s">
        <v>84</v>
      </c>
      <c r="B50" s="69"/>
      <c r="C50" s="69"/>
      <c r="D50" s="31"/>
      <c r="E50" s="31"/>
      <c r="F50" s="31"/>
      <c r="G50" s="31" t="s">
        <v>58</v>
      </c>
      <c r="H50" s="31" t="s">
        <v>144</v>
      </c>
      <c r="I50" s="79" t="e">
        <f t="shared" si="0"/>
        <v>#VALUE!</v>
      </c>
      <c r="J50" s="79"/>
      <c r="K50" s="80"/>
    </row>
    <row r="51" spans="1:11" ht="10.5" customHeight="1">
      <c r="A51" s="29" t="s">
        <v>85</v>
      </c>
      <c r="B51" s="69"/>
      <c r="C51" s="69"/>
      <c r="D51" s="31"/>
      <c r="E51" s="31"/>
      <c r="F51" s="31"/>
      <c r="G51" s="31" t="s">
        <v>58</v>
      </c>
      <c r="H51" s="31" t="s">
        <v>144</v>
      </c>
      <c r="I51" s="79" t="e">
        <f t="shared" si="0"/>
        <v>#VALUE!</v>
      </c>
      <c r="J51" s="79"/>
      <c r="K51" s="80"/>
    </row>
    <row r="52" spans="1:11" ht="10.5" customHeight="1" thickBot="1">
      <c r="A52" s="83" t="s">
        <v>86</v>
      </c>
      <c r="B52" s="76"/>
      <c r="C52" s="76"/>
      <c r="D52" s="15"/>
      <c r="E52" s="15"/>
      <c r="F52" s="15"/>
      <c r="G52" s="15" t="s">
        <v>58</v>
      </c>
      <c r="H52" s="15" t="s">
        <v>144</v>
      </c>
      <c r="I52" s="81" t="e">
        <f t="shared" si="0"/>
        <v>#VALUE!</v>
      </c>
      <c r="J52" s="81"/>
      <c r="K52" s="82"/>
    </row>
    <row r="53" spans="1:11" s="102" customFormat="1" ht="14.25" customHeight="1" thickBot="1">
      <c r="A53" s="96" t="s">
        <v>87</v>
      </c>
      <c r="B53" s="97"/>
      <c r="C53" s="97"/>
      <c r="D53" s="97"/>
      <c r="E53" s="97"/>
      <c r="F53" s="97"/>
      <c r="G53" s="98"/>
      <c r="H53" s="99">
        <f>SUM(H18:H52)</f>
        <v>0</v>
      </c>
      <c r="I53" s="100" t="e">
        <f>SUM(I18:I52)</f>
        <v>#VALUE!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88</v>
      </c>
      <c r="B54" s="89"/>
      <c r="C54" s="89"/>
      <c r="D54" s="89"/>
      <c r="E54" s="89"/>
      <c r="F54" s="48" t="str">
        <f>IF('Fogy-elsz.'!$F$16=1,"benzin","gázolaj")</f>
        <v>benzin</v>
      </c>
      <c r="G54" s="22"/>
      <c r="H54" s="22"/>
      <c r="I54" s="22"/>
      <c r="K54" s="46"/>
    </row>
    <row r="55" spans="1:11" ht="10.5" customHeight="1">
      <c r="A55" s="38" t="s">
        <v>89</v>
      </c>
      <c r="B55" s="32"/>
      <c r="C55" s="39"/>
      <c r="D55" s="32"/>
      <c r="E55" s="32"/>
      <c r="F55" s="95">
        <f>'Fogy-elsz.'!$C$17</f>
        <v>0</v>
      </c>
      <c r="G55" s="84" t="s">
        <v>90</v>
      </c>
      <c r="H55" s="40"/>
      <c r="I55" s="43"/>
      <c r="J55" s="103" t="e">
        <f>I53</f>
        <v>#VALUE!</v>
      </c>
      <c r="K55" s="46"/>
    </row>
    <row r="56" spans="1:11" ht="10.5" customHeight="1">
      <c r="A56" s="38" t="s">
        <v>91</v>
      </c>
      <c r="B56" s="32"/>
      <c r="C56" s="32"/>
      <c r="D56" s="32"/>
      <c r="E56" s="39"/>
      <c r="F56" s="95" t="e">
        <f>'Fogy-elsz.'!$E$23</f>
        <v>#N/A</v>
      </c>
      <c r="G56" s="84" t="s">
        <v>92</v>
      </c>
      <c r="H56" s="40"/>
      <c r="I56" s="43"/>
      <c r="J56" s="103">
        <f>H53*'Fogy-elsz.'!$E$25</f>
        <v>0</v>
      </c>
      <c r="K56" s="46"/>
    </row>
    <row r="57" spans="1:11" ht="10.5" customHeight="1">
      <c r="A57" s="37" t="s">
        <v>93</v>
      </c>
      <c r="B57" s="87"/>
      <c r="C57" s="22"/>
      <c r="D57" s="22"/>
      <c r="E57" s="22"/>
      <c r="F57" s="90"/>
      <c r="G57" s="84" t="s">
        <v>120</v>
      </c>
      <c r="H57" s="40"/>
      <c r="I57" s="43"/>
      <c r="J57" s="104" t="e">
        <f>SUM(J55+J56)</f>
        <v>#VALUE!</v>
      </c>
      <c r="K57" s="46"/>
    </row>
    <row r="58" spans="1:11" ht="10.5" customHeight="1">
      <c r="A58" s="92"/>
      <c r="B58" s="138" t="s">
        <v>94</v>
      </c>
      <c r="C58" s="138"/>
      <c r="D58" s="85"/>
      <c r="E58" s="84"/>
      <c r="F58" s="95" t="s">
        <v>95</v>
      </c>
      <c r="G58" s="105" t="s">
        <v>121</v>
      </c>
      <c r="H58" s="40"/>
      <c r="I58" s="43"/>
      <c r="J58" s="49" t="e">
        <f>J57+J53+K53</f>
        <v>#VALUE!</v>
      </c>
      <c r="K58" s="46"/>
    </row>
    <row r="59" spans="1:11" ht="10.5" customHeight="1">
      <c r="A59" s="92"/>
      <c r="B59" s="139" t="s">
        <v>96</v>
      </c>
      <c r="C59" s="139"/>
      <c r="D59" s="85"/>
      <c r="E59" s="84"/>
      <c r="F59" s="95" t="s">
        <v>95</v>
      </c>
      <c r="G59" s="106" t="s">
        <v>122</v>
      </c>
      <c r="H59" s="93"/>
      <c r="I59" s="93"/>
      <c r="J59" s="50">
        <v>0</v>
      </c>
      <c r="K59" s="46"/>
    </row>
    <row r="60" spans="1:11" ht="10.5" customHeight="1">
      <c r="A60" s="91"/>
      <c r="B60" s="139" t="s">
        <v>97</v>
      </c>
      <c r="C60" s="139"/>
      <c r="D60" s="22"/>
      <c r="E60" s="31"/>
      <c r="F60" s="94" t="s">
        <v>95</v>
      </c>
      <c r="G60" s="30"/>
      <c r="H60" s="32"/>
      <c r="I60" s="39"/>
      <c r="J60" s="31"/>
      <c r="K60" s="46"/>
    </row>
    <row r="61" spans="1:11" ht="10.5" customHeight="1" thickBot="1">
      <c r="A61" s="86"/>
      <c r="B61" s="41"/>
      <c r="C61" s="41"/>
      <c r="D61" s="41"/>
      <c r="E61" s="41"/>
      <c r="F61" s="41"/>
      <c r="G61" s="86"/>
      <c r="H61" s="41"/>
      <c r="I61" s="41"/>
      <c r="J61" s="41"/>
      <c r="K61" s="42"/>
    </row>
    <row r="62" ht="12" thickBot="1"/>
    <row r="63" spans="6:9" ht="13.5" thickBot="1">
      <c r="F63" s="118" t="s">
        <v>101</v>
      </c>
      <c r="G63" s="119"/>
      <c r="H63" s="119"/>
      <c r="I63" s="120" t="e">
        <f>J58-J59</f>
        <v>#VALUE!</v>
      </c>
    </row>
    <row r="65" spans="2:10" ht="11.25">
      <c r="B65" s="16" t="s">
        <v>102</v>
      </c>
      <c r="H65" s="51"/>
      <c r="I65" s="51"/>
      <c r="J65" s="51"/>
    </row>
    <row r="66" ht="11.25">
      <c r="I66" s="52" t="s">
        <v>103</v>
      </c>
    </row>
    <row r="68" spans="2:10" ht="11.25">
      <c r="B68" s="16" t="s">
        <v>104</v>
      </c>
      <c r="H68" s="51"/>
      <c r="I68" s="51"/>
      <c r="J68" s="51"/>
    </row>
    <row r="69" ht="11.25">
      <c r="I69" s="52" t="s">
        <v>103</v>
      </c>
    </row>
    <row r="70" ht="11.25">
      <c r="B70" s="16" t="s">
        <v>42</v>
      </c>
    </row>
  </sheetData>
  <sheetProtection/>
  <protectedRanges>
    <protectedRange sqref="J55:J57" name="Tartom?ny1_1"/>
  </protectedRanges>
  <mergeCells count="8">
    <mergeCell ref="D15:F15"/>
    <mergeCell ref="B58:C58"/>
    <mergeCell ref="B59:C59"/>
    <mergeCell ref="B60:C60"/>
    <mergeCell ref="A2:K2"/>
    <mergeCell ref="A3:K3"/>
    <mergeCell ref="H10:I10"/>
    <mergeCell ref="A13:C13"/>
  </mergeCells>
  <printOptions/>
  <pageMargins left="0.49" right="0.75" top="0.54" bottom="1" header="0.5" footer="0.5"/>
  <pageSetup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zoomScale="120" zoomScaleNormal="120" zoomScalePageLayoutView="0" workbookViewId="0" topLeftCell="A1">
      <selection activeCell="I18" sqref="I18"/>
    </sheetView>
  </sheetViews>
  <sheetFormatPr defaultColWidth="9.00390625" defaultRowHeight="12.75"/>
  <cols>
    <col min="1" max="1" width="4.375" style="16" customWidth="1"/>
    <col min="2" max="2" width="7.00390625" style="16" customWidth="1"/>
    <col min="3" max="3" width="6.25390625" style="16" customWidth="1"/>
    <col min="4" max="6" width="9.25390625" style="16" customWidth="1"/>
    <col min="7" max="7" width="10.75390625" style="16" customWidth="1"/>
    <col min="8" max="8" width="8.00390625" style="16" customWidth="1"/>
    <col min="9" max="9" width="10.625" style="16" customWidth="1"/>
    <col min="10" max="10" width="9.625" style="22" bestFit="1" customWidth="1"/>
    <col min="11" max="11" width="9.125" style="22" customWidth="1"/>
    <col min="12" max="16384" width="9.125" style="16" customWidth="1"/>
  </cols>
  <sheetData>
    <row r="1" spans="9:11" ht="17.25" customHeight="1">
      <c r="I1" s="16" t="s">
        <v>105</v>
      </c>
      <c r="K1" s="117" t="s">
        <v>116</v>
      </c>
    </row>
    <row r="2" spans="1:11" ht="11.25">
      <c r="A2" s="140" t="s">
        <v>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1.25">
      <c r="A3" s="141" t="s">
        <v>127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spans="1:7" ht="11.25">
      <c r="A5" s="16" t="s">
        <v>98</v>
      </c>
      <c r="G5" s="16" t="s">
        <v>99</v>
      </c>
    </row>
    <row r="6" spans="1:8" ht="15" customHeight="1">
      <c r="A6" s="16" t="s">
        <v>30</v>
      </c>
      <c r="B6" s="16">
        <f>Törzsadatok!$B$6</f>
        <v>0</v>
      </c>
      <c r="G6" s="16" t="s">
        <v>30</v>
      </c>
      <c r="H6" s="16" t="str">
        <f>Törzsadatok!$B$14</f>
        <v> </v>
      </c>
    </row>
    <row r="7" spans="1:8" ht="15" customHeight="1">
      <c r="A7" s="16" t="s">
        <v>31</v>
      </c>
      <c r="B7" s="16" t="str">
        <f>Törzsadatok!$B$7</f>
        <v> </v>
      </c>
      <c r="G7" s="16" t="s">
        <v>32</v>
      </c>
      <c r="H7" s="16" t="str">
        <f>Törzsadatok!$B$15</f>
        <v> </v>
      </c>
    </row>
    <row r="8" spans="1:10" ht="15" customHeight="1">
      <c r="A8" s="16" t="s">
        <v>33</v>
      </c>
      <c r="C8" s="16" t="str">
        <f>Törzsadatok!$B$8</f>
        <v> </v>
      </c>
      <c r="G8" s="16" t="s">
        <v>125</v>
      </c>
      <c r="H8" s="16" t="str">
        <f>Törzsadatok!$B$16</f>
        <v> </v>
      </c>
      <c r="I8" s="55" t="str">
        <f>Törzsadatok!$B$17</f>
        <v> </v>
      </c>
      <c r="J8" s="55"/>
    </row>
    <row r="9" spans="7:8" ht="15" customHeight="1">
      <c r="G9" s="16" t="s">
        <v>100</v>
      </c>
      <c r="H9" s="16" t="str">
        <f>Törzsadatok!$B$18</f>
        <v> </v>
      </c>
    </row>
    <row r="10" spans="7:9" ht="15" customHeight="1">
      <c r="G10" s="16" t="s">
        <v>126</v>
      </c>
      <c r="H10" s="141" t="str">
        <f>Törzsadatok!$B$19</f>
        <v> </v>
      </c>
      <c r="I10" s="141"/>
    </row>
    <row r="11" spans="2:3" ht="11.25">
      <c r="B11" s="16" t="s">
        <v>123</v>
      </c>
      <c r="C11" s="16">
        <f>Törzsadatok!$F$7</f>
        <v>2010</v>
      </c>
    </row>
    <row r="12" ht="12" thickBot="1"/>
    <row r="13" spans="1:11" ht="13.5" customHeight="1" thickBot="1">
      <c r="A13" s="142" t="s">
        <v>128</v>
      </c>
      <c r="B13" s="143"/>
      <c r="C13" s="144"/>
      <c r="D13" s="14" t="str">
        <f>'Fogy-elsz.'!$E$19</f>
        <v> </v>
      </c>
      <c r="E13" s="72"/>
      <c r="F13" s="73"/>
      <c r="G13" s="74" t="s">
        <v>43</v>
      </c>
      <c r="H13" s="13" t="str">
        <f>'Fogy-elsz.'!$C$19</f>
        <v> </v>
      </c>
      <c r="I13" s="36"/>
      <c r="J13" s="13"/>
      <c r="K13" s="75"/>
    </row>
    <row r="14" spans="1:11" ht="12" hidden="1" thickBot="1">
      <c r="A14" s="71"/>
      <c r="B14" s="47"/>
      <c r="C14" s="47"/>
      <c r="D14" s="47"/>
      <c r="E14" s="47"/>
      <c r="F14" s="64"/>
      <c r="G14" s="56"/>
      <c r="H14" s="56"/>
      <c r="I14" s="63"/>
      <c r="J14" s="65"/>
      <c r="K14" s="46"/>
    </row>
    <row r="15" spans="1:11" s="22" customFormat="1" ht="12.75" customHeight="1" thickBot="1">
      <c r="A15" s="17" t="s">
        <v>44</v>
      </c>
      <c r="B15" s="17" t="s">
        <v>45</v>
      </c>
      <c r="C15" s="60" t="s">
        <v>34</v>
      </c>
      <c r="D15" s="135" t="s">
        <v>35</v>
      </c>
      <c r="E15" s="136"/>
      <c r="F15" s="137"/>
      <c r="G15" s="61" t="s">
        <v>46</v>
      </c>
      <c r="H15" s="19" t="s">
        <v>47</v>
      </c>
      <c r="I15" s="21" t="s">
        <v>46</v>
      </c>
      <c r="J15" s="67" t="s">
        <v>48</v>
      </c>
      <c r="K15" s="44" t="s">
        <v>49</v>
      </c>
    </row>
    <row r="16" spans="1:11" s="22" customFormat="1" ht="10.5" customHeight="1">
      <c r="A16" s="19" t="s">
        <v>50</v>
      </c>
      <c r="B16" s="19"/>
      <c r="C16" s="19"/>
      <c r="D16" s="19" t="s">
        <v>117</v>
      </c>
      <c r="E16" s="19" t="s">
        <v>118</v>
      </c>
      <c r="F16" s="19" t="s">
        <v>119</v>
      </c>
      <c r="G16" s="18" t="s">
        <v>51</v>
      </c>
      <c r="H16" s="19" t="s">
        <v>129</v>
      </c>
      <c r="I16" s="21" t="s">
        <v>51</v>
      </c>
      <c r="J16" s="20" t="s">
        <v>52</v>
      </c>
      <c r="K16" s="44" t="s">
        <v>53</v>
      </c>
    </row>
    <row r="17" spans="1:11" ht="10.5" customHeight="1" thickBot="1">
      <c r="A17" s="23"/>
      <c r="B17" s="24"/>
      <c r="C17" s="24"/>
      <c r="D17" s="24"/>
      <c r="E17" s="24"/>
      <c r="F17" s="24"/>
      <c r="G17" s="25"/>
      <c r="H17" s="26" t="s">
        <v>130</v>
      </c>
      <c r="I17" s="28" t="s">
        <v>54</v>
      </c>
      <c r="J17" s="27" t="s">
        <v>55</v>
      </c>
      <c r="K17" s="45" t="s">
        <v>56</v>
      </c>
    </row>
    <row r="18" spans="1:11" ht="10.5" customHeight="1">
      <c r="A18" s="66" t="s">
        <v>57</v>
      </c>
      <c r="B18" s="68">
        <v>40029</v>
      </c>
      <c r="C18" s="68">
        <v>40030</v>
      </c>
      <c r="D18" s="62"/>
      <c r="E18" s="62"/>
      <c r="F18" s="63"/>
      <c r="G18" s="63" t="s">
        <v>58</v>
      </c>
      <c r="H18" s="63">
        <v>500</v>
      </c>
      <c r="I18" s="77" t="e">
        <f>$F$55*H18*$F$56/100</f>
        <v>#N/A</v>
      </c>
      <c r="J18" s="77"/>
      <c r="K18" s="78"/>
    </row>
    <row r="19" spans="1:11" ht="10.5" customHeight="1">
      <c r="A19" s="29" t="s">
        <v>59</v>
      </c>
      <c r="B19" s="69">
        <v>39636</v>
      </c>
      <c r="C19" s="69"/>
      <c r="D19" s="33"/>
      <c r="E19" s="33"/>
      <c r="F19" s="31"/>
      <c r="G19" s="31" t="s">
        <v>58</v>
      </c>
      <c r="H19" s="31">
        <v>80</v>
      </c>
      <c r="I19" s="79" t="e">
        <f aca="true" t="shared" si="0" ref="I19:I52">$F$55*H19*$F$56/100</f>
        <v>#N/A</v>
      </c>
      <c r="J19" s="79"/>
      <c r="K19" s="80"/>
    </row>
    <row r="20" spans="1:11" ht="10.5" customHeight="1">
      <c r="A20" s="29" t="s">
        <v>60</v>
      </c>
      <c r="B20" s="69">
        <v>39636</v>
      </c>
      <c r="C20" s="69"/>
      <c r="D20" s="33"/>
      <c r="E20" s="33"/>
      <c r="F20" s="31"/>
      <c r="G20" s="31" t="s">
        <v>58</v>
      </c>
      <c r="H20" s="31">
        <v>55</v>
      </c>
      <c r="I20" s="79" t="e">
        <f t="shared" si="0"/>
        <v>#N/A</v>
      </c>
      <c r="J20" s="79"/>
      <c r="K20" s="80"/>
    </row>
    <row r="21" spans="1:11" ht="10.5" customHeight="1">
      <c r="A21" s="29" t="s">
        <v>61</v>
      </c>
      <c r="B21" s="69">
        <v>39636</v>
      </c>
      <c r="C21" s="69"/>
      <c r="D21" s="33"/>
      <c r="E21" s="33"/>
      <c r="F21" s="31"/>
      <c r="G21" s="31" t="s">
        <v>58</v>
      </c>
      <c r="H21" s="31">
        <v>55</v>
      </c>
      <c r="I21" s="79" t="e">
        <f t="shared" si="0"/>
        <v>#N/A</v>
      </c>
      <c r="J21" s="79"/>
      <c r="K21" s="80"/>
    </row>
    <row r="22" spans="1:11" ht="10.5" customHeight="1">
      <c r="A22" s="29" t="s">
        <v>62</v>
      </c>
      <c r="B22" s="69">
        <v>39637</v>
      </c>
      <c r="C22" s="69"/>
      <c r="D22" s="31"/>
      <c r="E22" s="31"/>
      <c r="F22" s="31"/>
      <c r="G22" s="31" t="s">
        <v>58</v>
      </c>
      <c r="H22" s="31">
        <v>25</v>
      </c>
      <c r="I22" s="79" t="e">
        <f t="shared" si="0"/>
        <v>#N/A</v>
      </c>
      <c r="J22" s="79"/>
      <c r="K22" s="80"/>
    </row>
    <row r="23" spans="1:11" ht="10.5" customHeight="1">
      <c r="A23" s="29" t="s">
        <v>63</v>
      </c>
      <c r="B23" s="69">
        <v>39637</v>
      </c>
      <c r="C23" s="69"/>
      <c r="D23" s="31"/>
      <c r="E23" s="31"/>
      <c r="F23" s="31"/>
      <c r="G23" s="31" t="s">
        <v>58</v>
      </c>
      <c r="H23" s="31">
        <v>25</v>
      </c>
      <c r="I23" s="79" t="e">
        <f t="shared" si="0"/>
        <v>#N/A</v>
      </c>
      <c r="J23" s="79"/>
      <c r="K23" s="80"/>
    </row>
    <row r="24" spans="1:11" ht="10.5" customHeight="1">
      <c r="A24" s="29" t="s">
        <v>64</v>
      </c>
      <c r="B24" s="69">
        <v>39638</v>
      </c>
      <c r="C24" s="69"/>
      <c r="D24" s="31"/>
      <c r="E24" s="31"/>
      <c r="F24" s="31"/>
      <c r="G24" s="31" t="s">
        <v>58</v>
      </c>
      <c r="H24" s="31">
        <v>10</v>
      </c>
      <c r="I24" s="79" t="e">
        <f t="shared" si="0"/>
        <v>#N/A</v>
      </c>
      <c r="J24" s="79"/>
      <c r="K24" s="80"/>
    </row>
    <row r="25" spans="1:11" ht="10.5" customHeight="1">
      <c r="A25" s="29" t="s">
        <v>65</v>
      </c>
      <c r="B25" s="69">
        <v>39638</v>
      </c>
      <c r="C25" s="69"/>
      <c r="D25" s="31"/>
      <c r="E25" s="31"/>
      <c r="F25" s="31"/>
      <c r="G25" s="31" t="s">
        <v>58</v>
      </c>
      <c r="H25" s="31">
        <v>10</v>
      </c>
      <c r="I25" s="79" t="e">
        <f t="shared" si="0"/>
        <v>#N/A</v>
      </c>
      <c r="J25" s="79"/>
      <c r="K25" s="80"/>
    </row>
    <row r="26" spans="1:11" ht="10.5" customHeight="1">
      <c r="A26" s="34" t="s">
        <v>66</v>
      </c>
      <c r="B26" s="69">
        <v>39638</v>
      </c>
      <c r="C26" s="69"/>
      <c r="D26" s="31"/>
      <c r="E26" s="31"/>
      <c r="F26" s="31"/>
      <c r="G26" s="31" t="s">
        <v>58</v>
      </c>
      <c r="H26" s="31">
        <v>10</v>
      </c>
      <c r="I26" s="79" t="e">
        <f t="shared" si="0"/>
        <v>#N/A</v>
      </c>
      <c r="J26" s="79"/>
      <c r="K26" s="80"/>
    </row>
    <row r="27" spans="1:11" ht="10.5" customHeight="1">
      <c r="A27" s="29" t="s">
        <v>36</v>
      </c>
      <c r="B27" s="69">
        <v>39638</v>
      </c>
      <c r="C27" s="69"/>
      <c r="D27" s="31"/>
      <c r="E27" s="31"/>
      <c r="F27" s="31"/>
      <c r="G27" s="31" t="s">
        <v>58</v>
      </c>
      <c r="H27" s="31">
        <v>10</v>
      </c>
      <c r="I27" s="79" t="e">
        <f t="shared" si="0"/>
        <v>#N/A</v>
      </c>
      <c r="J27" s="79"/>
      <c r="K27" s="80"/>
    </row>
    <row r="28" spans="1:11" ht="10.5" customHeight="1">
      <c r="A28" s="29" t="s">
        <v>37</v>
      </c>
      <c r="B28" s="69">
        <v>39639</v>
      </c>
      <c r="C28" s="69"/>
      <c r="D28" s="31"/>
      <c r="E28" s="31"/>
      <c r="F28" s="31"/>
      <c r="G28" s="31" t="s">
        <v>58</v>
      </c>
      <c r="H28" s="31">
        <v>25</v>
      </c>
      <c r="I28" s="79" t="e">
        <f t="shared" si="0"/>
        <v>#N/A</v>
      </c>
      <c r="J28" s="79"/>
      <c r="K28" s="80"/>
    </row>
    <row r="29" spans="1:11" ht="10.5" customHeight="1">
      <c r="A29" s="29" t="s">
        <v>38</v>
      </c>
      <c r="B29" s="69">
        <v>39639</v>
      </c>
      <c r="C29" s="69"/>
      <c r="D29" s="31"/>
      <c r="E29" s="31"/>
      <c r="F29" s="31"/>
      <c r="G29" s="31" t="s">
        <v>58</v>
      </c>
      <c r="H29" s="31">
        <v>25</v>
      </c>
      <c r="I29" s="79" t="e">
        <f t="shared" si="0"/>
        <v>#N/A</v>
      </c>
      <c r="J29" s="79"/>
      <c r="K29" s="80"/>
    </row>
    <row r="30" spans="1:11" ht="10.5" customHeight="1">
      <c r="A30" s="29" t="s">
        <v>39</v>
      </c>
      <c r="B30" s="69">
        <v>39639</v>
      </c>
      <c r="C30" s="69"/>
      <c r="D30" s="31"/>
      <c r="E30" s="31"/>
      <c r="F30" s="31"/>
      <c r="G30" s="31" t="s">
        <v>58</v>
      </c>
      <c r="H30" s="31">
        <v>10</v>
      </c>
      <c r="I30" s="79" t="e">
        <f t="shared" si="0"/>
        <v>#N/A</v>
      </c>
      <c r="J30" s="79"/>
      <c r="K30" s="80"/>
    </row>
    <row r="31" spans="1:11" ht="10.5" customHeight="1">
      <c r="A31" s="29" t="s">
        <v>40</v>
      </c>
      <c r="B31" s="69">
        <v>39639</v>
      </c>
      <c r="C31" s="69"/>
      <c r="D31" s="31"/>
      <c r="E31" s="31"/>
      <c r="F31" s="31"/>
      <c r="G31" s="31" t="s">
        <v>58</v>
      </c>
      <c r="H31" s="31">
        <v>10</v>
      </c>
      <c r="I31" s="79" t="e">
        <f t="shared" si="0"/>
        <v>#N/A</v>
      </c>
      <c r="J31" s="79"/>
      <c r="K31" s="80"/>
    </row>
    <row r="32" spans="1:11" ht="10.5" customHeight="1">
      <c r="A32" s="29" t="s">
        <v>41</v>
      </c>
      <c r="B32" s="69">
        <v>39640</v>
      </c>
      <c r="C32" s="69"/>
      <c r="D32" s="31"/>
      <c r="E32" s="31"/>
      <c r="F32" s="31"/>
      <c r="G32" s="31" t="s">
        <v>58</v>
      </c>
      <c r="H32" s="31">
        <v>30</v>
      </c>
      <c r="I32" s="79" t="e">
        <f t="shared" si="0"/>
        <v>#N/A</v>
      </c>
      <c r="J32" s="79"/>
      <c r="K32" s="80"/>
    </row>
    <row r="33" spans="1:11" ht="10.5" customHeight="1">
      <c r="A33" s="29" t="s">
        <v>67</v>
      </c>
      <c r="B33" s="69">
        <v>39640</v>
      </c>
      <c r="C33" s="69"/>
      <c r="D33" s="31"/>
      <c r="E33" s="31"/>
      <c r="F33" s="31"/>
      <c r="G33" s="31" t="s">
        <v>58</v>
      </c>
      <c r="H33" s="31">
        <v>5</v>
      </c>
      <c r="I33" s="79" t="e">
        <f t="shared" si="0"/>
        <v>#N/A</v>
      </c>
      <c r="J33" s="79"/>
      <c r="K33" s="80"/>
    </row>
    <row r="34" spans="1:11" ht="10.5" customHeight="1">
      <c r="A34" s="29" t="s">
        <v>68</v>
      </c>
      <c r="B34" s="70">
        <v>39640</v>
      </c>
      <c r="C34" s="70"/>
      <c r="D34" s="35"/>
      <c r="E34" s="35"/>
      <c r="F34" s="31"/>
      <c r="G34" s="31" t="s">
        <v>58</v>
      </c>
      <c r="H34" s="31">
        <v>30</v>
      </c>
      <c r="I34" s="79" t="e">
        <f t="shared" si="0"/>
        <v>#N/A</v>
      </c>
      <c r="J34" s="79"/>
      <c r="K34" s="80"/>
    </row>
    <row r="35" spans="1:11" ht="10.5" customHeight="1">
      <c r="A35" s="29" t="s">
        <v>69</v>
      </c>
      <c r="B35" s="69">
        <v>39640</v>
      </c>
      <c r="C35" s="69"/>
      <c r="D35" s="31"/>
      <c r="E35" s="31"/>
      <c r="F35" s="31"/>
      <c r="G35" s="31" t="s">
        <v>58</v>
      </c>
      <c r="H35" s="31">
        <v>10</v>
      </c>
      <c r="I35" s="79" t="e">
        <f t="shared" si="0"/>
        <v>#N/A</v>
      </c>
      <c r="J35" s="79"/>
      <c r="K35" s="80"/>
    </row>
    <row r="36" spans="1:11" ht="10.5" customHeight="1">
      <c r="A36" s="29" t="s">
        <v>70</v>
      </c>
      <c r="B36" s="69">
        <v>39643</v>
      </c>
      <c r="C36" s="69"/>
      <c r="D36" s="31"/>
      <c r="E36" s="31"/>
      <c r="F36" s="31"/>
      <c r="G36" s="31" t="s">
        <v>58</v>
      </c>
      <c r="H36" s="31">
        <v>10</v>
      </c>
      <c r="I36" s="79" t="e">
        <f t="shared" si="0"/>
        <v>#N/A</v>
      </c>
      <c r="J36" s="79"/>
      <c r="K36" s="80"/>
    </row>
    <row r="37" spans="1:11" ht="10.5" customHeight="1">
      <c r="A37" s="29" t="s">
        <v>71</v>
      </c>
      <c r="B37" s="69">
        <v>39643</v>
      </c>
      <c r="C37" s="69"/>
      <c r="D37" s="31"/>
      <c r="E37" s="31"/>
      <c r="F37" s="31"/>
      <c r="G37" s="31" t="s">
        <v>58</v>
      </c>
      <c r="H37" s="31">
        <v>20</v>
      </c>
      <c r="I37" s="79" t="e">
        <f t="shared" si="0"/>
        <v>#N/A</v>
      </c>
      <c r="J37" s="79"/>
      <c r="K37" s="80"/>
    </row>
    <row r="38" spans="1:11" ht="10.5" customHeight="1">
      <c r="A38" s="29" t="s">
        <v>72</v>
      </c>
      <c r="B38" s="69">
        <v>39643</v>
      </c>
      <c r="C38" s="69"/>
      <c r="D38" s="31"/>
      <c r="E38" s="31"/>
      <c r="F38" s="31"/>
      <c r="G38" s="31" t="s">
        <v>58</v>
      </c>
      <c r="H38" s="31">
        <v>15</v>
      </c>
      <c r="I38" s="79" t="e">
        <f t="shared" si="0"/>
        <v>#N/A</v>
      </c>
      <c r="J38" s="79"/>
      <c r="K38" s="80"/>
    </row>
    <row r="39" spans="1:11" ht="10.5" customHeight="1">
      <c r="A39" s="29" t="s">
        <v>73</v>
      </c>
      <c r="B39" s="69">
        <v>40031</v>
      </c>
      <c r="C39" s="69"/>
      <c r="D39" s="31"/>
      <c r="E39" s="31"/>
      <c r="F39" s="31"/>
      <c r="G39" s="31" t="s">
        <v>58</v>
      </c>
      <c r="H39" s="31">
        <v>80</v>
      </c>
      <c r="I39" s="79" t="e">
        <f t="shared" si="0"/>
        <v>#N/A</v>
      </c>
      <c r="J39" s="79"/>
      <c r="K39" s="80"/>
    </row>
    <row r="40" spans="1:11" ht="10.5" customHeight="1">
      <c r="A40" s="29" t="s">
        <v>74</v>
      </c>
      <c r="B40" s="69">
        <v>39643</v>
      </c>
      <c r="C40" s="69"/>
      <c r="D40" s="31"/>
      <c r="E40" s="31"/>
      <c r="F40" s="31"/>
      <c r="G40" s="31" t="s">
        <v>58</v>
      </c>
      <c r="H40" s="31">
        <v>80</v>
      </c>
      <c r="I40" s="79" t="e">
        <f t="shared" si="0"/>
        <v>#N/A</v>
      </c>
      <c r="J40" s="79"/>
      <c r="K40" s="80"/>
    </row>
    <row r="41" spans="1:11" ht="10.5" customHeight="1">
      <c r="A41" s="29" t="s">
        <v>75</v>
      </c>
      <c r="B41" s="69">
        <v>39643</v>
      </c>
      <c r="C41" s="69"/>
      <c r="D41" s="31"/>
      <c r="E41" s="31"/>
      <c r="F41" s="31"/>
      <c r="G41" s="31" t="s">
        <v>58</v>
      </c>
      <c r="H41" s="31">
        <v>55</v>
      </c>
      <c r="I41" s="79" t="e">
        <f t="shared" si="0"/>
        <v>#N/A</v>
      </c>
      <c r="J41" s="79"/>
      <c r="K41" s="80"/>
    </row>
    <row r="42" spans="1:11" ht="10.5" customHeight="1">
      <c r="A42" s="29" t="s">
        <v>76</v>
      </c>
      <c r="B42" s="69">
        <v>39643</v>
      </c>
      <c r="C42" s="69"/>
      <c r="D42" s="31"/>
      <c r="E42" s="31"/>
      <c r="F42" s="31"/>
      <c r="G42" s="31" t="s">
        <v>58</v>
      </c>
      <c r="H42" s="31">
        <v>55</v>
      </c>
      <c r="I42" s="79" t="e">
        <f t="shared" si="0"/>
        <v>#N/A</v>
      </c>
      <c r="J42" s="79"/>
      <c r="K42" s="80"/>
    </row>
    <row r="43" spans="1:11" ht="10.5" customHeight="1">
      <c r="A43" s="29" t="s">
        <v>77</v>
      </c>
      <c r="B43" s="69">
        <v>39644</v>
      </c>
      <c r="C43" s="69"/>
      <c r="D43" s="31"/>
      <c r="E43" s="31"/>
      <c r="F43" s="31"/>
      <c r="G43" s="31" t="s">
        <v>58</v>
      </c>
      <c r="H43" s="31">
        <v>10</v>
      </c>
      <c r="I43" s="79" t="e">
        <f t="shared" si="0"/>
        <v>#N/A</v>
      </c>
      <c r="J43" s="79"/>
      <c r="K43" s="80"/>
    </row>
    <row r="44" spans="1:11" ht="10.5" customHeight="1">
      <c r="A44" s="29" t="s">
        <v>78</v>
      </c>
      <c r="B44" s="69">
        <v>39644</v>
      </c>
      <c r="C44" s="69"/>
      <c r="D44" s="31"/>
      <c r="E44" s="31"/>
      <c r="F44" s="31"/>
      <c r="G44" s="31" t="s">
        <v>58</v>
      </c>
      <c r="H44" s="31">
        <v>35</v>
      </c>
      <c r="I44" s="79" t="e">
        <f t="shared" si="0"/>
        <v>#N/A</v>
      </c>
      <c r="J44" s="79"/>
      <c r="K44" s="80"/>
    </row>
    <row r="45" spans="1:11" ht="10.5" customHeight="1">
      <c r="A45" s="29" t="s">
        <v>79</v>
      </c>
      <c r="B45" s="69">
        <v>39644</v>
      </c>
      <c r="C45" s="69"/>
      <c r="D45" s="31"/>
      <c r="E45" s="31"/>
      <c r="F45" s="31"/>
      <c r="G45" s="31" t="s">
        <v>58</v>
      </c>
      <c r="H45" s="31">
        <v>10</v>
      </c>
      <c r="I45" s="79" t="e">
        <f t="shared" si="0"/>
        <v>#N/A</v>
      </c>
      <c r="J45" s="79"/>
      <c r="K45" s="80"/>
    </row>
    <row r="46" spans="1:11" ht="10.5" customHeight="1">
      <c r="A46" s="29" t="s">
        <v>80</v>
      </c>
      <c r="B46" s="69">
        <v>39644</v>
      </c>
      <c r="C46" s="69"/>
      <c r="D46" s="31"/>
      <c r="E46" s="31"/>
      <c r="F46" s="31"/>
      <c r="G46" s="31" t="s">
        <v>58</v>
      </c>
      <c r="H46" s="31">
        <v>40</v>
      </c>
      <c r="I46" s="79" t="e">
        <f t="shared" si="0"/>
        <v>#N/A</v>
      </c>
      <c r="J46" s="79"/>
      <c r="K46" s="80"/>
    </row>
    <row r="47" spans="1:11" ht="10.5" customHeight="1">
      <c r="A47" s="29" t="s">
        <v>81</v>
      </c>
      <c r="B47" s="69">
        <v>39644</v>
      </c>
      <c r="C47" s="69"/>
      <c r="D47" s="31"/>
      <c r="E47" s="31"/>
      <c r="F47" s="31"/>
      <c r="G47" s="31" t="s">
        <v>58</v>
      </c>
      <c r="H47" s="31">
        <v>55</v>
      </c>
      <c r="I47" s="79" t="e">
        <f t="shared" si="0"/>
        <v>#N/A</v>
      </c>
      <c r="J47" s="79"/>
      <c r="K47" s="80"/>
    </row>
    <row r="48" spans="1:11" ht="10.5" customHeight="1">
      <c r="A48" s="29" t="s">
        <v>82</v>
      </c>
      <c r="B48" s="69"/>
      <c r="C48" s="69"/>
      <c r="D48" s="31"/>
      <c r="E48" s="31"/>
      <c r="F48" s="31"/>
      <c r="G48" s="31"/>
      <c r="H48" s="31"/>
      <c r="I48" s="79" t="e">
        <f t="shared" si="0"/>
        <v>#N/A</v>
      </c>
      <c r="J48" s="79"/>
      <c r="K48" s="80"/>
    </row>
    <row r="49" spans="1:11" ht="10.5" customHeight="1">
      <c r="A49" s="29" t="s">
        <v>83</v>
      </c>
      <c r="B49" s="69"/>
      <c r="C49" s="69"/>
      <c r="D49" s="31"/>
      <c r="E49" s="31"/>
      <c r="F49" s="31"/>
      <c r="G49" s="31"/>
      <c r="H49" s="31"/>
      <c r="I49" s="79" t="e">
        <f t="shared" si="0"/>
        <v>#N/A</v>
      </c>
      <c r="J49" s="79"/>
      <c r="K49" s="80"/>
    </row>
    <row r="50" spans="1:11" ht="10.5" customHeight="1">
      <c r="A50" s="29" t="s">
        <v>84</v>
      </c>
      <c r="B50" s="69"/>
      <c r="C50" s="69"/>
      <c r="D50" s="31"/>
      <c r="E50" s="31"/>
      <c r="F50" s="31"/>
      <c r="G50" s="31"/>
      <c r="H50" s="31"/>
      <c r="I50" s="79" t="e">
        <f t="shared" si="0"/>
        <v>#N/A</v>
      </c>
      <c r="J50" s="79"/>
      <c r="K50" s="80"/>
    </row>
    <row r="51" spans="1:11" ht="10.5" customHeight="1">
      <c r="A51" s="29" t="s">
        <v>85</v>
      </c>
      <c r="B51" s="69"/>
      <c r="C51" s="69"/>
      <c r="D51" s="31"/>
      <c r="E51" s="31"/>
      <c r="F51" s="31"/>
      <c r="G51" s="31"/>
      <c r="H51" s="31"/>
      <c r="I51" s="79" t="e">
        <f t="shared" si="0"/>
        <v>#N/A</v>
      </c>
      <c r="J51" s="79"/>
      <c r="K51" s="80"/>
    </row>
    <row r="52" spans="1:11" ht="10.5" customHeight="1" thickBot="1">
      <c r="A52" s="83" t="s">
        <v>86</v>
      </c>
      <c r="B52" s="76"/>
      <c r="C52" s="76"/>
      <c r="D52" s="15"/>
      <c r="E52" s="15"/>
      <c r="F52" s="15"/>
      <c r="G52" s="15"/>
      <c r="H52" s="15"/>
      <c r="I52" s="81" t="e">
        <f t="shared" si="0"/>
        <v>#N/A</v>
      </c>
      <c r="J52" s="81"/>
      <c r="K52" s="82"/>
    </row>
    <row r="53" spans="1:11" s="102" customFormat="1" ht="14.25" customHeight="1" thickBot="1">
      <c r="A53" s="96" t="s">
        <v>87</v>
      </c>
      <c r="B53" s="97"/>
      <c r="C53" s="97"/>
      <c r="D53" s="97"/>
      <c r="E53" s="97"/>
      <c r="F53" s="97"/>
      <c r="G53" s="98"/>
      <c r="H53" s="99">
        <f>SUM(H18:H52)</f>
        <v>1390</v>
      </c>
      <c r="I53" s="100" t="e">
        <f>SUM(I18:I52)</f>
        <v>#N/A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88</v>
      </c>
      <c r="B54" s="89"/>
      <c r="C54" s="89"/>
      <c r="D54" s="89"/>
      <c r="E54" s="89"/>
      <c r="F54" s="48" t="str">
        <f>IF('Fogy-elsz.'!$F$16=1,"benzin","gázolaj")</f>
        <v>benzin</v>
      </c>
      <c r="G54" s="22"/>
      <c r="H54" s="22"/>
      <c r="I54" s="22"/>
      <c r="K54" s="46"/>
    </row>
    <row r="55" spans="1:11" ht="10.5" customHeight="1">
      <c r="A55" s="38" t="s">
        <v>89</v>
      </c>
      <c r="B55" s="32"/>
      <c r="C55" s="39"/>
      <c r="D55" s="32"/>
      <c r="E55" s="32"/>
      <c r="F55" s="95">
        <f>'Fogy-elsz.'!C6</f>
        <v>314</v>
      </c>
      <c r="G55" s="84" t="s">
        <v>90</v>
      </c>
      <c r="H55" s="40"/>
      <c r="I55" s="43"/>
      <c r="J55" s="103" t="e">
        <f>I53</f>
        <v>#N/A</v>
      </c>
      <c r="K55" s="46"/>
    </row>
    <row r="56" spans="1:11" ht="10.5" customHeight="1">
      <c r="A56" s="38" t="s">
        <v>91</v>
      </c>
      <c r="B56" s="32"/>
      <c r="C56" s="32"/>
      <c r="D56" s="32"/>
      <c r="E56" s="39"/>
      <c r="F56" s="95" t="e">
        <f>'Fogy-elsz.'!$E$23</f>
        <v>#N/A</v>
      </c>
      <c r="G56" s="84" t="s">
        <v>92</v>
      </c>
      <c r="H56" s="40"/>
      <c r="I56" s="43"/>
      <c r="J56" s="103">
        <f>H53*'Fogy-elsz.'!$E$25</f>
        <v>12510</v>
      </c>
      <c r="K56" s="46"/>
    </row>
    <row r="57" spans="1:11" ht="10.5" customHeight="1">
      <c r="A57" s="37" t="s">
        <v>93</v>
      </c>
      <c r="B57" s="87"/>
      <c r="C57" s="22"/>
      <c r="D57" s="22"/>
      <c r="E57" s="22"/>
      <c r="F57" s="90"/>
      <c r="G57" s="84" t="s">
        <v>120</v>
      </c>
      <c r="H57" s="40"/>
      <c r="I57" s="43"/>
      <c r="J57" s="104" t="e">
        <f>SUM(J55+J56)</f>
        <v>#N/A</v>
      </c>
      <c r="K57" s="46"/>
    </row>
    <row r="58" spans="1:11" ht="10.5" customHeight="1">
      <c r="A58" s="92"/>
      <c r="B58" s="138" t="s">
        <v>94</v>
      </c>
      <c r="C58" s="138"/>
      <c r="D58" s="85"/>
      <c r="E58" s="84"/>
      <c r="F58" s="95" t="s">
        <v>95</v>
      </c>
      <c r="G58" s="105" t="s">
        <v>121</v>
      </c>
      <c r="H58" s="40"/>
      <c r="I58" s="43"/>
      <c r="J58" s="49" t="e">
        <f>J57+J53+K53</f>
        <v>#N/A</v>
      </c>
      <c r="K58" s="46"/>
    </row>
    <row r="59" spans="1:11" ht="10.5" customHeight="1">
      <c r="A59" s="92"/>
      <c r="B59" s="139" t="s">
        <v>96</v>
      </c>
      <c r="C59" s="139"/>
      <c r="D59" s="85"/>
      <c r="E59" s="84"/>
      <c r="F59" s="95" t="s">
        <v>95</v>
      </c>
      <c r="G59" s="106" t="s">
        <v>122</v>
      </c>
      <c r="H59" s="93"/>
      <c r="I59" s="93"/>
      <c r="J59" s="50">
        <v>0</v>
      </c>
      <c r="K59" s="46"/>
    </row>
    <row r="60" spans="1:11" ht="10.5" customHeight="1">
      <c r="A60" s="91"/>
      <c r="B60" s="139" t="s">
        <v>97</v>
      </c>
      <c r="C60" s="139"/>
      <c r="D60" s="22"/>
      <c r="E60" s="31"/>
      <c r="F60" s="94" t="s">
        <v>95</v>
      </c>
      <c r="G60" s="30"/>
      <c r="H60" s="32"/>
      <c r="I60" s="39"/>
      <c r="J60" s="31"/>
      <c r="K60" s="46"/>
    </row>
    <row r="61" spans="1:11" ht="10.5" customHeight="1" thickBot="1">
      <c r="A61" s="86"/>
      <c r="B61" s="41"/>
      <c r="C61" s="41"/>
      <c r="D61" s="41"/>
      <c r="E61" s="41"/>
      <c r="F61" s="41"/>
      <c r="G61" s="86"/>
      <c r="H61" s="41"/>
      <c r="I61" s="41"/>
      <c r="J61" s="41"/>
      <c r="K61" s="42"/>
    </row>
    <row r="62" ht="12" thickBot="1"/>
    <row r="63" spans="6:9" ht="13.5" thickBot="1">
      <c r="F63" s="118" t="s">
        <v>101</v>
      </c>
      <c r="G63" s="119"/>
      <c r="H63" s="119"/>
      <c r="I63" s="120" t="e">
        <f>J58-J59</f>
        <v>#N/A</v>
      </c>
    </row>
    <row r="65" spans="2:10" ht="11.25">
      <c r="B65" s="16" t="s">
        <v>102</v>
      </c>
      <c r="H65" s="51"/>
      <c r="I65" s="51"/>
      <c r="J65" s="51"/>
    </row>
    <row r="66" ht="11.25">
      <c r="I66" s="52" t="s">
        <v>103</v>
      </c>
    </row>
    <row r="68" spans="2:10" ht="11.25">
      <c r="B68" s="16" t="s">
        <v>104</v>
      </c>
      <c r="H68" s="51"/>
      <c r="I68" s="51"/>
      <c r="J68" s="51"/>
    </row>
    <row r="69" ht="11.25">
      <c r="I69" s="52" t="s">
        <v>103</v>
      </c>
    </row>
    <row r="70" ht="11.25">
      <c r="B70" s="16" t="s">
        <v>42</v>
      </c>
    </row>
  </sheetData>
  <sheetProtection password="C6BE" sheet="1" objects="1" scenarios="1"/>
  <protectedRanges>
    <protectedRange sqref="J55:J57" name="Tartom?ny1_1"/>
  </protectedRanges>
  <mergeCells count="8">
    <mergeCell ref="B60:C60"/>
    <mergeCell ref="B58:C58"/>
    <mergeCell ref="B59:C59"/>
    <mergeCell ref="D15:F15"/>
    <mergeCell ref="H10:I10"/>
    <mergeCell ref="A2:K2"/>
    <mergeCell ref="A3:K3"/>
    <mergeCell ref="A13:C13"/>
  </mergeCells>
  <printOptions/>
  <pageMargins left="0.58" right="0.24" top="0.17" bottom="0.2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7">
      <selection activeCell="C19" sqref="C19"/>
    </sheetView>
  </sheetViews>
  <sheetFormatPr defaultColWidth="9.00390625" defaultRowHeight="12.75"/>
  <cols>
    <col min="1" max="1" width="2.625" style="0" customWidth="1"/>
    <col min="2" max="2" width="16.625" style="0" customWidth="1"/>
    <col min="3" max="3" width="11.375" style="0" customWidth="1"/>
    <col min="4" max="4" width="12.25390625" style="0" customWidth="1"/>
    <col min="5" max="5" width="7.75390625" style="0" customWidth="1"/>
    <col min="6" max="6" width="6.625" style="0" customWidth="1"/>
    <col min="7" max="7" width="17.875" style="0" customWidth="1"/>
    <col min="8" max="8" width="11.125" style="0" customWidth="1"/>
  </cols>
  <sheetData>
    <row r="1" spans="1:9" ht="32.25" customHeight="1">
      <c r="A1" s="130" t="s">
        <v>19</v>
      </c>
      <c r="B1" s="131"/>
      <c r="C1" s="131"/>
      <c r="D1" s="131"/>
      <c r="E1" s="131"/>
      <c r="F1" s="131"/>
      <c r="G1" s="131"/>
      <c r="H1" s="131"/>
      <c r="I1" s="131"/>
    </row>
    <row r="2" spans="2:4" ht="36" customHeight="1">
      <c r="B2" s="116" t="s">
        <v>20</v>
      </c>
      <c r="C2" s="53"/>
      <c r="D2" s="53"/>
    </row>
    <row r="3" spans="1:12" ht="23.25" customHeight="1">
      <c r="A3" s="134" t="s">
        <v>1</v>
      </c>
      <c r="B3" s="134"/>
      <c r="C3" s="134"/>
      <c r="D3" s="134"/>
      <c r="E3" s="134"/>
      <c r="F3" s="134"/>
      <c r="G3" s="134"/>
      <c r="H3" s="127"/>
      <c r="I3" s="127"/>
      <c r="K3" s="127"/>
      <c r="L3" s="127"/>
    </row>
    <row r="4" spans="1:12" ht="12.75">
      <c r="A4" s="1"/>
      <c r="B4" s="1"/>
      <c r="C4" s="1"/>
      <c r="D4" s="1"/>
      <c r="H4" s="7"/>
      <c r="I4" s="7"/>
      <c r="K4" s="128"/>
      <c r="L4" s="128"/>
    </row>
    <row r="5" spans="2:12" ht="25.5" customHeight="1" thickBot="1">
      <c r="B5" s="5" t="s">
        <v>143</v>
      </c>
      <c r="C5" s="133"/>
      <c r="D5" s="133"/>
      <c r="H5" s="7"/>
      <c r="I5" s="8"/>
      <c r="K5" s="7"/>
      <c r="L5" s="8"/>
    </row>
    <row r="6" spans="2:12" ht="13.5" thickBot="1">
      <c r="B6" s="3" t="s">
        <v>3</v>
      </c>
      <c r="C6" s="112">
        <v>314</v>
      </c>
      <c r="D6" s="4" t="s">
        <v>2</v>
      </c>
      <c r="H6" s="7"/>
      <c r="I6" s="8"/>
      <c r="K6" s="7"/>
      <c r="L6" s="8"/>
    </row>
    <row r="7" spans="2:12" ht="13.5" thickBot="1">
      <c r="B7" s="3" t="s">
        <v>4</v>
      </c>
      <c r="C7" s="113">
        <v>316</v>
      </c>
      <c r="D7" s="4" t="s">
        <v>2</v>
      </c>
      <c r="H7" s="7"/>
      <c r="I7" s="8"/>
      <c r="K7" s="7"/>
      <c r="L7" s="8"/>
    </row>
    <row r="8" spans="2:12" ht="13.5" thickBot="1">
      <c r="B8" s="3" t="s">
        <v>5</v>
      </c>
      <c r="C8" s="114">
        <v>317</v>
      </c>
      <c r="D8" s="4" t="s">
        <v>2</v>
      </c>
      <c r="H8" s="7"/>
      <c r="I8" s="8"/>
      <c r="K8" s="7"/>
      <c r="L8" s="8"/>
    </row>
    <row r="9" spans="2:12" ht="13.5" thickBot="1">
      <c r="B9" s="3" t="s">
        <v>6</v>
      </c>
      <c r="C9" s="113" t="s">
        <v>144</v>
      </c>
      <c r="D9" s="4" t="s">
        <v>2</v>
      </c>
      <c r="H9" s="7"/>
      <c r="I9" s="8"/>
      <c r="K9" s="7"/>
      <c r="L9" s="8"/>
    </row>
    <row r="10" spans="2:12" ht="13.5" thickBot="1">
      <c r="B10" s="3" t="s">
        <v>7</v>
      </c>
      <c r="C10" s="113" t="s">
        <v>144</v>
      </c>
      <c r="D10" s="4" t="s">
        <v>2</v>
      </c>
      <c r="H10" s="7"/>
      <c r="I10" s="8"/>
      <c r="K10" s="7"/>
      <c r="L10" s="8"/>
    </row>
    <row r="11" spans="2:12" ht="13.5" thickBot="1">
      <c r="B11" s="3" t="s">
        <v>8</v>
      </c>
      <c r="C11" s="114" t="s">
        <v>144</v>
      </c>
      <c r="D11" s="4" t="s">
        <v>2</v>
      </c>
      <c r="H11" s="7"/>
      <c r="I11" s="8"/>
      <c r="K11" s="7"/>
      <c r="L11" s="8"/>
    </row>
    <row r="12" spans="2:12" ht="13.5" thickBot="1">
      <c r="B12" s="3" t="s">
        <v>9</v>
      </c>
      <c r="C12" s="113" t="s">
        <v>144</v>
      </c>
      <c r="D12" s="4" t="s">
        <v>2</v>
      </c>
      <c r="H12" s="7"/>
      <c r="I12" s="8"/>
      <c r="K12" s="7"/>
      <c r="L12" s="8"/>
    </row>
    <row r="13" spans="2:12" ht="13.5" thickBot="1">
      <c r="B13" s="3" t="s">
        <v>10</v>
      </c>
      <c r="C13" s="114"/>
      <c r="D13" s="4" t="s">
        <v>2</v>
      </c>
      <c r="H13" s="7"/>
      <c r="I13" s="8"/>
      <c r="K13" s="7"/>
      <c r="L13" s="8"/>
    </row>
    <row r="14" spans="2:12" ht="13.5" thickBot="1">
      <c r="B14" s="3" t="s">
        <v>11</v>
      </c>
      <c r="C14" s="113"/>
      <c r="D14" s="4" t="s">
        <v>2</v>
      </c>
      <c r="H14" s="7"/>
      <c r="I14" s="8"/>
      <c r="K14" s="7"/>
      <c r="L14" s="8"/>
    </row>
    <row r="15" spans="2:12" ht="13.5" thickBot="1">
      <c r="B15" s="3" t="s">
        <v>12</v>
      </c>
      <c r="C15" s="114"/>
      <c r="D15" s="4" t="s">
        <v>2</v>
      </c>
      <c r="H15" s="7"/>
      <c r="I15" s="8"/>
      <c r="K15" s="7"/>
      <c r="L15" s="8"/>
    </row>
    <row r="16" spans="2:12" ht="13.5" thickBot="1">
      <c r="B16" s="3" t="s">
        <v>13</v>
      </c>
      <c r="C16" s="113"/>
      <c r="D16" s="4" t="s">
        <v>2</v>
      </c>
      <c r="E16" t="s">
        <v>26</v>
      </c>
      <c r="F16" s="108">
        <v>1</v>
      </c>
      <c r="G16" t="s">
        <v>27</v>
      </c>
      <c r="H16" s="7"/>
      <c r="I16" s="8"/>
      <c r="K16" s="7"/>
      <c r="L16" s="8"/>
    </row>
    <row r="17" spans="2:12" ht="13.5" thickBot="1">
      <c r="B17" s="3" t="s">
        <v>14</v>
      </c>
      <c r="C17" s="115"/>
      <c r="D17" s="4" t="s">
        <v>2</v>
      </c>
      <c r="H17" s="7"/>
      <c r="I17" s="8"/>
      <c r="K17" s="7"/>
      <c r="L17" s="8"/>
    </row>
    <row r="18" spans="8:12" ht="13.5" thickBot="1">
      <c r="H18" s="9"/>
      <c r="I18" s="10"/>
      <c r="K18" s="9"/>
      <c r="L18" s="10"/>
    </row>
    <row r="19" spans="2:12" ht="13.5" thickBot="1">
      <c r="B19" s="11" t="s">
        <v>21</v>
      </c>
      <c r="C19" s="109" t="s">
        <v>144</v>
      </c>
      <c r="D19" s="12" t="s">
        <v>22</v>
      </c>
      <c r="E19" s="108" t="s">
        <v>144</v>
      </c>
      <c r="H19" s="9"/>
      <c r="I19" s="10"/>
      <c r="K19" s="9"/>
      <c r="L19" s="10"/>
    </row>
    <row r="20" spans="1:9" ht="13.5" thickBot="1">
      <c r="A20" t="s">
        <v>17</v>
      </c>
      <c r="C20" s="107" t="s">
        <v>144</v>
      </c>
      <c r="D20" t="s">
        <v>18</v>
      </c>
      <c r="H20" s="7"/>
      <c r="I20" s="8"/>
    </row>
    <row r="21" spans="8:9" ht="12.75">
      <c r="H21" s="7"/>
      <c r="I21" s="8"/>
    </row>
    <row r="22" spans="1:9" ht="13.5" thickBot="1">
      <c r="A22" t="s">
        <v>16</v>
      </c>
      <c r="H22" s="7"/>
      <c r="I22" s="8"/>
    </row>
    <row r="23" spans="1:14" ht="13.5" thickBot="1">
      <c r="A23" s="132" t="s">
        <v>15</v>
      </c>
      <c r="B23" s="132"/>
      <c r="C23" s="132"/>
      <c r="D23" s="132"/>
      <c r="E23" s="110" t="e">
        <f>IF(F16=1,(VLOOKUP(C20,D31:F35,3)),(VLOOKUP(C20,H31:J34,3)))</f>
        <v>#N/A</v>
      </c>
      <c r="F23" s="4" t="s">
        <v>0</v>
      </c>
      <c r="H23" s="7"/>
      <c r="I23" s="8"/>
      <c r="J23" s="57"/>
      <c r="K23" s="57"/>
      <c r="L23" s="57"/>
      <c r="M23" s="57"/>
      <c r="N23" s="57"/>
    </row>
    <row r="24" spans="8:9" ht="13.5" thickBot="1">
      <c r="H24" s="7"/>
      <c r="I24" s="8"/>
    </row>
    <row r="25" spans="2:9" s="2" customFormat="1" ht="21.75" customHeight="1" thickBot="1">
      <c r="B25" s="6" t="s">
        <v>23</v>
      </c>
      <c r="E25" s="111">
        <v>9</v>
      </c>
      <c r="F25" s="2" t="s">
        <v>24</v>
      </c>
      <c r="H25" s="9"/>
      <c r="I25" s="10"/>
    </row>
    <row r="27" spans="2:4" ht="12.75">
      <c r="B27" s="58"/>
      <c r="C27" s="58"/>
      <c r="D27" s="59"/>
    </row>
    <row r="29" spans="2:8" ht="12.75">
      <c r="B29" t="s">
        <v>146</v>
      </c>
      <c r="E29" s="125" t="s">
        <v>147</v>
      </c>
      <c r="H29" t="s">
        <v>28</v>
      </c>
    </row>
    <row r="30" spans="4:10" ht="12.75">
      <c r="D30" s="129" t="s">
        <v>25</v>
      </c>
      <c r="E30" s="129"/>
      <c r="F30" t="s">
        <v>0</v>
      </c>
      <c r="H30" s="129" t="s">
        <v>25</v>
      </c>
      <c r="I30" s="129"/>
      <c r="J30" t="s">
        <v>0</v>
      </c>
    </row>
    <row r="31" spans="4:10" ht="12.75">
      <c r="D31">
        <v>0</v>
      </c>
      <c r="E31">
        <v>1000</v>
      </c>
      <c r="F31">
        <v>7.6</v>
      </c>
      <c r="H31">
        <v>0</v>
      </c>
      <c r="I31">
        <v>1500</v>
      </c>
      <c r="J31">
        <v>5.7</v>
      </c>
    </row>
    <row r="32" spans="4:10" ht="12.75">
      <c r="D32">
        <v>1001</v>
      </c>
      <c r="E32">
        <v>1500</v>
      </c>
      <c r="F32">
        <v>8.6</v>
      </c>
      <c r="H32">
        <v>1501</v>
      </c>
      <c r="I32">
        <v>2000</v>
      </c>
      <c r="J32">
        <v>6.7</v>
      </c>
    </row>
    <row r="33" spans="4:10" ht="12.75">
      <c r="D33">
        <v>1501</v>
      </c>
      <c r="E33">
        <v>2000</v>
      </c>
      <c r="F33">
        <v>9.5</v>
      </c>
      <c r="H33">
        <v>2001</v>
      </c>
      <c r="I33">
        <v>3000</v>
      </c>
      <c r="J33">
        <v>7.6</v>
      </c>
    </row>
    <row r="34" spans="4:10" ht="12.75">
      <c r="D34">
        <v>2001</v>
      </c>
      <c r="E34">
        <v>3000</v>
      </c>
      <c r="F34">
        <v>11.4</v>
      </c>
      <c r="H34">
        <v>3001</v>
      </c>
      <c r="I34">
        <v>7000</v>
      </c>
      <c r="J34">
        <v>9.5</v>
      </c>
    </row>
    <row r="35" spans="4:6" ht="12.75">
      <c r="D35">
        <v>3001</v>
      </c>
      <c r="E35">
        <v>7000</v>
      </c>
      <c r="F35">
        <v>13.3</v>
      </c>
    </row>
  </sheetData>
  <sheetProtection/>
  <mergeCells count="9">
    <mergeCell ref="K3:L3"/>
    <mergeCell ref="K4:L4"/>
    <mergeCell ref="D30:E30"/>
    <mergeCell ref="H30:I30"/>
    <mergeCell ref="A1:I1"/>
    <mergeCell ref="A23:D23"/>
    <mergeCell ref="C5:D5"/>
    <mergeCell ref="H3:I3"/>
    <mergeCell ref="A3:G3"/>
  </mergeCells>
  <printOptions/>
  <pageMargins left="0.36" right="0.46" top="0.28" bottom="0.34" header="0.5" footer="0.5"/>
  <pageSetup blackAndWhite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8.00390625" style="0" bestFit="1" customWidth="1"/>
    <col min="2" max="2" width="27.25390625" style="0" bestFit="1" customWidth="1"/>
  </cols>
  <sheetData>
    <row r="3" ht="12.75">
      <c r="A3" t="s">
        <v>98</v>
      </c>
    </row>
    <row r="6" spans="1:2" ht="39" customHeight="1">
      <c r="A6" s="54" t="s">
        <v>106</v>
      </c>
      <c r="B6" s="53"/>
    </row>
    <row r="7" spans="1:6" ht="39" customHeight="1">
      <c r="A7" s="54" t="s">
        <v>107</v>
      </c>
      <c r="B7" s="53" t="s">
        <v>144</v>
      </c>
      <c r="E7" t="s">
        <v>124</v>
      </c>
      <c r="F7" s="53">
        <v>2010</v>
      </c>
    </row>
    <row r="8" spans="1:2" ht="39" customHeight="1">
      <c r="A8" s="54" t="s">
        <v>108</v>
      </c>
      <c r="B8" s="53" t="s">
        <v>144</v>
      </c>
    </row>
    <row r="9" ht="39" customHeight="1" hidden="1"/>
    <row r="10" ht="39" customHeight="1" hidden="1"/>
    <row r="11" ht="39" customHeight="1" hidden="1"/>
    <row r="12" ht="57" customHeight="1">
      <c r="A12" t="s">
        <v>109</v>
      </c>
    </row>
    <row r="13" ht="3.75" customHeight="1"/>
    <row r="14" spans="1:2" ht="39" customHeight="1">
      <c r="A14" s="54" t="s">
        <v>110</v>
      </c>
      <c r="B14" s="53" t="s">
        <v>144</v>
      </c>
    </row>
    <row r="15" spans="1:2" ht="39" customHeight="1">
      <c r="A15" s="54" t="s">
        <v>111</v>
      </c>
      <c r="B15" s="53" t="s">
        <v>144</v>
      </c>
    </row>
    <row r="16" spans="1:2" ht="39" customHeight="1">
      <c r="A16" s="54" t="s">
        <v>112</v>
      </c>
      <c r="B16" s="53" t="s">
        <v>144</v>
      </c>
    </row>
    <row r="17" spans="1:2" ht="39" customHeight="1">
      <c r="A17" s="54" t="s">
        <v>113</v>
      </c>
      <c r="B17" s="123" t="s">
        <v>144</v>
      </c>
    </row>
    <row r="18" spans="1:2" ht="39" customHeight="1">
      <c r="A18" s="54" t="s">
        <v>114</v>
      </c>
      <c r="B18" s="53" t="s">
        <v>144</v>
      </c>
    </row>
    <row r="19" spans="1:2" ht="39" customHeight="1">
      <c r="A19" s="54" t="s">
        <v>115</v>
      </c>
      <c r="B19" s="122" t="s">
        <v>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4.375" style="16" customWidth="1"/>
    <col min="2" max="2" width="7.00390625" style="16" customWidth="1"/>
    <col min="3" max="3" width="6.25390625" style="16" customWidth="1"/>
    <col min="4" max="6" width="9.25390625" style="16" customWidth="1"/>
    <col min="7" max="7" width="10.75390625" style="16" customWidth="1"/>
    <col min="8" max="8" width="8.00390625" style="16" customWidth="1"/>
    <col min="9" max="9" width="10.625" style="16" customWidth="1"/>
    <col min="10" max="10" width="9.625" style="22" bestFit="1" customWidth="1"/>
    <col min="11" max="11" width="9.125" style="22" customWidth="1"/>
    <col min="12" max="16384" width="9.125" style="16" customWidth="1"/>
  </cols>
  <sheetData>
    <row r="1" spans="9:11" ht="17.25" customHeight="1">
      <c r="I1" s="16" t="s">
        <v>105</v>
      </c>
      <c r="K1" s="117" t="s">
        <v>144</v>
      </c>
    </row>
    <row r="2" spans="1:11" ht="11.25">
      <c r="A2" s="140" t="s">
        <v>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1.25">
      <c r="A3" s="141" t="s">
        <v>127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spans="1:7" ht="11.25">
      <c r="A5" s="16" t="s">
        <v>98</v>
      </c>
      <c r="G5" s="16" t="s">
        <v>99</v>
      </c>
    </row>
    <row r="6" spans="1:8" ht="15" customHeight="1">
      <c r="A6" s="16" t="s">
        <v>30</v>
      </c>
      <c r="B6" s="16">
        <f>Törzsadatok!$B$6</f>
        <v>0</v>
      </c>
      <c r="G6" s="16" t="s">
        <v>30</v>
      </c>
      <c r="H6" s="16" t="str">
        <f>Törzsadatok!$B$14</f>
        <v> </v>
      </c>
    </row>
    <row r="7" spans="1:8" ht="15" customHeight="1">
      <c r="A7" s="16" t="s">
        <v>31</v>
      </c>
      <c r="B7" s="16" t="str">
        <f>Törzsadatok!$B$7</f>
        <v> </v>
      </c>
      <c r="G7" s="16" t="s">
        <v>32</v>
      </c>
      <c r="H7" s="16" t="str">
        <f>Törzsadatok!$B$15</f>
        <v> </v>
      </c>
    </row>
    <row r="8" spans="1:10" ht="15" customHeight="1">
      <c r="A8" s="16" t="s">
        <v>33</v>
      </c>
      <c r="C8" s="16" t="str">
        <f>Törzsadatok!$B$8</f>
        <v> </v>
      </c>
      <c r="G8" s="16" t="s">
        <v>125</v>
      </c>
      <c r="H8" s="16" t="str">
        <f>Törzsadatok!$B$16</f>
        <v> </v>
      </c>
      <c r="I8" s="55" t="str">
        <f>Törzsadatok!$B$17</f>
        <v> </v>
      </c>
      <c r="J8" s="55"/>
    </row>
    <row r="9" spans="7:8" ht="15" customHeight="1">
      <c r="G9" s="16" t="s">
        <v>100</v>
      </c>
      <c r="H9" s="16" t="str">
        <f>Törzsadatok!$B$18</f>
        <v> </v>
      </c>
    </row>
    <row r="10" spans="7:9" ht="15" customHeight="1">
      <c r="G10" s="16" t="s">
        <v>126</v>
      </c>
      <c r="H10" s="141" t="str">
        <f>Törzsadatok!$B$19</f>
        <v> </v>
      </c>
      <c r="I10" s="141"/>
    </row>
    <row r="11" spans="2:5" ht="11.25">
      <c r="B11" s="16" t="s">
        <v>123</v>
      </c>
      <c r="C11" s="16">
        <f>Törzsadatok!$F$7</f>
        <v>2010</v>
      </c>
      <c r="D11" s="52" t="s">
        <v>150</v>
      </c>
      <c r="E11" s="16" t="s">
        <v>144</v>
      </c>
    </row>
    <row r="12" ht="12" thickBot="1"/>
    <row r="13" spans="1:11" ht="13.5" customHeight="1" thickBot="1">
      <c r="A13" s="142" t="s">
        <v>128</v>
      </c>
      <c r="B13" s="143"/>
      <c r="C13" s="144"/>
      <c r="D13" s="14" t="str">
        <f>'Fogy-elsz.'!$E$19</f>
        <v> </v>
      </c>
      <c r="E13" s="72"/>
      <c r="F13" s="73"/>
      <c r="G13" s="74" t="s">
        <v>43</v>
      </c>
      <c r="H13" s="13" t="str">
        <f>'Fogy-elsz.'!$C$19</f>
        <v> </v>
      </c>
      <c r="I13" s="36"/>
      <c r="J13" s="13"/>
      <c r="K13" s="75"/>
    </row>
    <row r="14" spans="1:11" ht="12" hidden="1" thickBot="1">
      <c r="A14" s="71"/>
      <c r="B14" s="47"/>
      <c r="C14" s="47"/>
      <c r="D14" s="47"/>
      <c r="E14" s="47"/>
      <c r="F14" s="64"/>
      <c r="G14" s="56"/>
      <c r="H14" s="56"/>
      <c r="I14" s="63"/>
      <c r="J14" s="65"/>
      <c r="K14" s="46"/>
    </row>
    <row r="15" spans="1:11" s="22" customFormat="1" ht="12.75" customHeight="1" thickBot="1">
      <c r="A15" s="17" t="s">
        <v>44</v>
      </c>
      <c r="B15" s="17" t="s">
        <v>45</v>
      </c>
      <c r="C15" s="60" t="s">
        <v>34</v>
      </c>
      <c r="D15" s="135" t="s">
        <v>35</v>
      </c>
      <c r="E15" s="136"/>
      <c r="F15" s="137"/>
      <c r="G15" s="61" t="s">
        <v>46</v>
      </c>
      <c r="H15" s="19" t="s">
        <v>47</v>
      </c>
      <c r="I15" s="21" t="s">
        <v>46</v>
      </c>
      <c r="J15" s="67" t="s">
        <v>48</v>
      </c>
      <c r="K15" s="44" t="s">
        <v>49</v>
      </c>
    </row>
    <row r="16" spans="1:11" s="22" customFormat="1" ht="10.5" customHeight="1">
      <c r="A16" s="19" t="s">
        <v>50</v>
      </c>
      <c r="B16" s="19"/>
      <c r="C16" s="19"/>
      <c r="D16" s="19" t="s">
        <v>117</v>
      </c>
      <c r="E16" s="19" t="s">
        <v>118</v>
      </c>
      <c r="F16" s="19" t="s">
        <v>119</v>
      </c>
      <c r="G16" s="18" t="s">
        <v>51</v>
      </c>
      <c r="H16" s="19" t="s">
        <v>129</v>
      </c>
      <c r="I16" s="21" t="s">
        <v>51</v>
      </c>
      <c r="J16" s="20" t="s">
        <v>52</v>
      </c>
      <c r="K16" s="44" t="s">
        <v>53</v>
      </c>
    </row>
    <row r="17" spans="1:11" ht="10.5" customHeight="1" thickBot="1">
      <c r="A17" s="23"/>
      <c r="B17" s="24"/>
      <c r="C17" s="24"/>
      <c r="D17" s="24"/>
      <c r="E17" s="24"/>
      <c r="F17" s="24"/>
      <c r="G17" s="25"/>
      <c r="H17" s="26" t="s">
        <v>130</v>
      </c>
      <c r="I17" s="28" t="s">
        <v>54</v>
      </c>
      <c r="J17" s="27" t="s">
        <v>55</v>
      </c>
      <c r="K17" s="45" t="s">
        <v>56</v>
      </c>
    </row>
    <row r="18" spans="1:11" ht="10.5" customHeight="1">
      <c r="A18" s="66" t="s">
        <v>57</v>
      </c>
      <c r="B18" s="68">
        <v>40182</v>
      </c>
      <c r="C18" s="68">
        <v>40182</v>
      </c>
      <c r="D18" s="62"/>
      <c r="E18" s="62"/>
      <c r="F18" s="63"/>
      <c r="G18" s="63" t="s">
        <v>58</v>
      </c>
      <c r="H18" s="63" t="s">
        <v>144</v>
      </c>
      <c r="I18" s="77" t="e">
        <f>$F$55*H18*$F$56/100</f>
        <v>#VALUE!</v>
      </c>
      <c r="J18" s="77"/>
      <c r="K18" s="78"/>
    </row>
    <row r="19" spans="1:11" ht="10.5" customHeight="1">
      <c r="A19" s="29" t="s">
        <v>59</v>
      </c>
      <c r="B19" s="69" t="s">
        <v>144</v>
      </c>
      <c r="C19" s="69"/>
      <c r="D19" s="33"/>
      <c r="E19" s="33"/>
      <c r="F19" s="31"/>
      <c r="G19" s="31" t="s">
        <v>58</v>
      </c>
      <c r="H19" s="31" t="s">
        <v>144</v>
      </c>
      <c r="I19" s="79" t="e">
        <f aca="true" t="shared" si="0" ref="I19:I52">$F$55*H19*$F$56/100</f>
        <v>#VALUE!</v>
      </c>
      <c r="J19" s="79"/>
      <c r="K19" s="80"/>
    </row>
    <row r="20" spans="1:11" ht="10.5" customHeight="1">
      <c r="A20" s="29" t="s">
        <v>60</v>
      </c>
      <c r="B20" s="69" t="s">
        <v>144</v>
      </c>
      <c r="C20" s="69"/>
      <c r="D20" s="33"/>
      <c r="E20" s="33"/>
      <c r="F20" s="31"/>
      <c r="G20" s="31" t="s">
        <v>58</v>
      </c>
      <c r="H20" s="31" t="s">
        <v>144</v>
      </c>
      <c r="I20" s="79" t="e">
        <f t="shared" si="0"/>
        <v>#VALUE!</v>
      </c>
      <c r="J20" s="79"/>
      <c r="K20" s="80"/>
    </row>
    <row r="21" spans="1:11" ht="10.5" customHeight="1">
      <c r="A21" s="29" t="s">
        <v>61</v>
      </c>
      <c r="B21" s="69" t="s">
        <v>144</v>
      </c>
      <c r="C21" s="69"/>
      <c r="D21" s="33"/>
      <c r="E21" s="33"/>
      <c r="F21" s="31"/>
      <c r="G21" s="31" t="s">
        <v>58</v>
      </c>
      <c r="H21" s="31" t="s">
        <v>144</v>
      </c>
      <c r="I21" s="79" t="e">
        <f t="shared" si="0"/>
        <v>#VALUE!</v>
      </c>
      <c r="J21" s="79"/>
      <c r="K21" s="80"/>
    </row>
    <row r="22" spans="1:11" ht="10.5" customHeight="1">
      <c r="A22" s="29" t="s">
        <v>62</v>
      </c>
      <c r="B22" s="69" t="s">
        <v>144</v>
      </c>
      <c r="C22" s="69"/>
      <c r="D22" s="31"/>
      <c r="E22" s="31"/>
      <c r="F22" s="31"/>
      <c r="G22" s="31" t="s">
        <v>58</v>
      </c>
      <c r="H22" s="31" t="s">
        <v>144</v>
      </c>
      <c r="I22" s="79" t="e">
        <f t="shared" si="0"/>
        <v>#VALUE!</v>
      </c>
      <c r="J22" s="79"/>
      <c r="K22" s="80"/>
    </row>
    <row r="23" spans="1:11" ht="10.5" customHeight="1">
      <c r="A23" s="29" t="s">
        <v>63</v>
      </c>
      <c r="B23" s="69" t="s">
        <v>144</v>
      </c>
      <c r="C23" s="69"/>
      <c r="D23" s="31"/>
      <c r="E23" s="31"/>
      <c r="F23" s="31"/>
      <c r="G23" s="31" t="s">
        <v>58</v>
      </c>
      <c r="H23" s="31" t="s">
        <v>144</v>
      </c>
      <c r="I23" s="79" t="e">
        <f t="shared" si="0"/>
        <v>#VALUE!</v>
      </c>
      <c r="J23" s="79"/>
      <c r="K23" s="80"/>
    </row>
    <row r="24" spans="1:11" ht="10.5" customHeight="1">
      <c r="A24" s="29" t="s">
        <v>64</v>
      </c>
      <c r="B24" s="69" t="s">
        <v>144</v>
      </c>
      <c r="C24" s="69"/>
      <c r="D24" s="31"/>
      <c r="E24" s="31"/>
      <c r="F24" s="31"/>
      <c r="G24" s="31" t="s">
        <v>58</v>
      </c>
      <c r="H24" s="31" t="s">
        <v>144</v>
      </c>
      <c r="I24" s="79" t="e">
        <f t="shared" si="0"/>
        <v>#VALUE!</v>
      </c>
      <c r="J24" s="79"/>
      <c r="K24" s="80"/>
    </row>
    <row r="25" spans="1:11" ht="10.5" customHeight="1">
      <c r="A25" s="29" t="s">
        <v>65</v>
      </c>
      <c r="B25" s="69" t="s">
        <v>144</v>
      </c>
      <c r="C25" s="69"/>
      <c r="D25" s="31"/>
      <c r="E25" s="31"/>
      <c r="F25" s="31"/>
      <c r="G25" s="31" t="s">
        <v>58</v>
      </c>
      <c r="H25" s="31" t="s">
        <v>144</v>
      </c>
      <c r="I25" s="79" t="e">
        <f t="shared" si="0"/>
        <v>#VALUE!</v>
      </c>
      <c r="J25" s="79"/>
      <c r="K25" s="80"/>
    </row>
    <row r="26" spans="1:11" ht="10.5" customHeight="1">
      <c r="A26" s="34" t="s">
        <v>66</v>
      </c>
      <c r="B26" s="69" t="s">
        <v>144</v>
      </c>
      <c r="C26" s="69"/>
      <c r="D26" s="31"/>
      <c r="E26" s="31"/>
      <c r="F26" s="31"/>
      <c r="G26" s="31" t="s">
        <v>58</v>
      </c>
      <c r="H26" s="31" t="s">
        <v>144</v>
      </c>
      <c r="I26" s="79" t="e">
        <f t="shared" si="0"/>
        <v>#VALUE!</v>
      </c>
      <c r="J26" s="79"/>
      <c r="K26" s="80"/>
    </row>
    <row r="27" spans="1:11" ht="10.5" customHeight="1">
      <c r="A27" s="29" t="s">
        <v>36</v>
      </c>
      <c r="B27" s="69" t="s">
        <v>144</v>
      </c>
      <c r="C27" s="69"/>
      <c r="D27" s="31"/>
      <c r="E27" s="31"/>
      <c r="F27" s="31"/>
      <c r="G27" s="31" t="s">
        <v>58</v>
      </c>
      <c r="H27" s="31" t="s">
        <v>144</v>
      </c>
      <c r="I27" s="79" t="e">
        <f t="shared" si="0"/>
        <v>#VALUE!</v>
      </c>
      <c r="J27" s="79"/>
      <c r="K27" s="80"/>
    </row>
    <row r="28" spans="1:11" ht="10.5" customHeight="1">
      <c r="A28" s="29" t="s">
        <v>37</v>
      </c>
      <c r="B28" s="69" t="s">
        <v>144</v>
      </c>
      <c r="C28" s="69"/>
      <c r="D28" s="31"/>
      <c r="E28" s="31"/>
      <c r="F28" s="31"/>
      <c r="G28" s="31" t="s">
        <v>58</v>
      </c>
      <c r="H28" s="31" t="s">
        <v>144</v>
      </c>
      <c r="I28" s="79" t="e">
        <f t="shared" si="0"/>
        <v>#VALUE!</v>
      </c>
      <c r="J28" s="79"/>
      <c r="K28" s="80"/>
    </row>
    <row r="29" spans="1:11" ht="10.5" customHeight="1">
      <c r="A29" s="29" t="s">
        <v>38</v>
      </c>
      <c r="B29" s="69" t="s">
        <v>144</v>
      </c>
      <c r="C29" s="69"/>
      <c r="D29" s="31"/>
      <c r="E29" s="31"/>
      <c r="F29" s="31"/>
      <c r="G29" s="31" t="s">
        <v>58</v>
      </c>
      <c r="H29" s="31" t="s">
        <v>144</v>
      </c>
      <c r="I29" s="79" t="e">
        <f t="shared" si="0"/>
        <v>#VALUE!</v>
      </c>
      <c r="J29" s="79"/>
      <c r="K29" s="80"/>
    </row>
    <row r="30" spans="1:11" ht="10.5" customHeight="1">
      <c r="A30" s="29" t="s">
        <v>39</v>
      </c>
      <c r="B30" s="69" t="s">
        <v>144</v>
      </c>
      <c r="C30" s="69"/>
      <c r="D30" s="31"/>
      <c r="E30" s="31"/>
      <c r="F30" s="31"/>
      <c r="G30" s="31" t="s">
        <v>58</v>
      </c>
      <c r="H30" s="31" t="s">
        <v>144</v>
      </c>
      <c r="I30" s="79" t="e">
        <f t="shared" si="0"/>
        <v>#VALUE!</v>
      </c>
      <c r="J30" s="79"/>
      <c r="K30" s="80"/>
    </row>
    <row r="31" spans="1:11" ht="10.5" customHeight="1">
      <c r="A31" s="29" t="s">
        <v>40</v>
      </c>
      <c r="B31" s="69" t="s">
        <v>144</v>
      </c>
      <c r="C31" s="69"/>
      <c r="D31" s="31"/>
      <c r="E31" s="31"/>
      <c r="F31" s="31"/>
      <c r="G31" s="31" t="s">
        <v>58</v>
      </c>
      <c r="H31" s="31" t="s">
        <v>144</v>
      </c>
      <c r="I31" s="79" t="e">
        <f t="shared" si="0"/>
        <v>#VALUE!</v>
      </c>
      <c r="J31" s="79"/>
      <c r="K31" s="80"/>
    </row>
    <row r="32" spans="1:11" ht="10.5" customHeight="1">
      <c r="A32" s="29" t="s">
        <v>41</v>
      </c>
      <c r="B32" s="69" t="s">
        <v>144</v>
      </c>
      <c r="C32" s="69"/>
      <c r="D32" s="31"/>
      <c r="E32" s="31"/>
      <c r="F32" s="31"/>
      <c r="G32" s="31" t="s">
        <v>58</v>
      </c>
      <c r="H32" s="31" t="s">
        <v>144</v>
      </c>
      <c r="I32" s="79" t="e">
        <f t="shared" si="0"/>
        <v>#VALUE!</v>
      </c>
      <c r="J32" s="79"/>
      <c r="K32" s="80"/>
    </row>
    <row r="33" spans="1:11" ht="10.5" customHeight="1">
      <c r="A33" s="29" t="s">
        <v>67</v>
      </c>
      <c r="B33" s="69" t="s">
        <v>144</v>
      </c>
      <c r="C33" s="69"/>
      <c r="D33" s="31"/>
      <c r="E33" s="31"/>
      <c r="F33" s="31"/>
      <c r="G33" s="31" t="s">
        <v>58</v>
      </c>
      <c r="H33" s="31" t="s">
        <v>144</v>
      </c>
      <c r="I33" s="79" t="e">
        <f t="shared" si="0"/>
        <v>#VALUE!</v>
      </c>
      <c r="J33" s="79"/>
      <c r="K33" s="80"/>
    </row>
    <row r="34" spans="1:11" ht="10.5" customHeight="1">
      <c r="A34" s="29" t="s">
        <v>68</v>
      </c>
      <c r="B34" s="70" t="s">
        <v>144</v>
      </c>
      <c r="C34" s="70"/>
      <c r="D34" s="35"/>
      <c r="E34" s="35"/>
      <c r="F34" s="31"/>
      <c r="G34" s="31" t="s">
        <v>58</v>
      </c>
      <c r="H34" s="31" t="s">
        <v>144</v>
      </c>
      <c r="I34" s="79" t="e">
        <f t="shared" si="0"/>
        <v>#VALUE!</v>
      </c>
      <c r="J34" s="79"/>
      <c r="K34" s="80"/>
    </row>
    <row r="35" spans="1:11" ht="10.5" customHeight="1">
      <c r="A35" s="29" t="s">
        <v>69</v>
      </c>
      <c r="B35" s="69" t="s">
        <v>144</v>
      </c>
      <c r="C35" s="69"/>
      <c r="D35" s="31"/>
      <c r="E35" s="31"/>
      <c r="F35" s="31"/>
      <c r="G35" s="31" t="s">
        <v>58</v>
      </c>
      <c r="H35" s="31" t="s">
        <v>144</v>
      </c>
      <c r="I35" s="79" t="e">
        <f t="shared" si="0"/>
        <v>#VALUE!</v>
      </c>
      <c r="J35" s="79"/>
      <c r="K35" s="80"/>
    </row>
    <row r="36" spans="1:11" ht="10.5" customHeight="1">
      <c r="A36" s="29" t="s">
        <v>70</v>
      </c>
      <c r="B36" s="69" t="s">
        <v>144</v>
      </c>
      <c r="C36" s="69"/>
      <c r="D36" s="31"/>
      <c r="E36" s="31"/>
      <c r="F36" s="31"/>
      <c r="G36" s="31" t="s">
        <v>58</v>
      </c>
      <c r="H36" s="31" t="s">
        <v>144</v>
      </c>
      <c r="I36" s="79" t="e">
        <f t="shared" si="0"/>
        <v>#VALUE!</v>
      </c>
      <c r="J36" s="79"/>
      <c r="K36" s="80"/>
    </row>
    <row r="37" spans="1:11" ht="10.5" customHeight="1">
      <c r="A37" s="29" t="s">
        <v>71</v>
      </c>
      <c r="B37" s="69" t="s">
        <v>144</v>
      </c>
      <c r="C37" s="69"/>
      <c r="D37" s="31"/>
      <c r="E37" s="31"/>
      <c r="F37" s="31"/>
      <c r="G37" s="31" t="s">
        <v>58</v>
      </c>
      <c r="H37" s="31" t="s">
        <v>144</v>
      </c>
      <c r="I37" s="79" t="e">
        <f t="shared" si="0"/>
        <v>#VALUE!</v>
      </c>
      <c r="J37" s="79"/>
      <c r="K37" s="80"/>
    </row>
    <row r="38" spans="1:11" ht="10.5" customHeight="1">
      <c r="A38" s="29" t="s">
        <v>72</v>
      </c>
      <c r="B38" s="69" t="s">
        <v>144</v>
      </c>
      <c r="C38" s="69"/>
      <c r="D38" s="31"/>
      <c r="E38" s="31"/>
      <c r="F38" s="31"/>
      <c r="G38" s="31" t="s">
        <v>58</v>
      </c>
      <c r="H38" s="31" t="s">
        <v>144</v>
      </c>
      <c r="I38" s="79" t="e">
        <f t="shared" si="0"/>
        <v>#VALUE!</v>
      </c>
      <c r="J38" s="79"/>
      <c r="K38" s="80"/>
    </row>
    <row r="39" spans="1:11" ht="10.5" customHeight="1">
      <c r="A39" s="29" t="s">
        <v>73</v>
      </c>
      <c r="B39" s="69" t="s">
        <v>144</v>
      </c>
      <c r="C39" s="69"/>
      <c r="D39" s="31"/>
      <c r="E39" s="31"/>
      <c r="F39" s="31"/>
      <c r="G39" s="31" t="s">
        <v>58</v>
      </c>
      <c r="H39" s="31" t="s">
        <v>144</v>
      </c>
      <c r="I39" s="79" t="e">
        <f t="shared" si="0"/>
        <v>#VALUE!</v>
      </c>
      <c r="J39" s="79"/>
      <c r="K39" s="80"/>
    </row>
    <row r="40" spans="1:11" ht="10.5" customHeight="1">
      <c r="A40" s="29" t="s">
        <v>74</v>
      </c>
      <c r="B40" s="69" t="s">
        <v>144</v>
      </c>
      <c r="C40" s="69"/>
      <c r="D40" s="31"/>
      <c r="E40" s="31"/>
      <c r="F40" s="31"/>
      <c r="G40" s="31" t="s">
        <v>58</v>
      </c>
      <c r="H40" s="31" t="s">
        <v>144</v>
      </c>
      <c r="I40" s="79" t="e">
        <f t="shared" si="0"/>
        <v>#VALUE!</v>
      </c>
      <c r="J40" s="79"/>
      <c r="K40" s="80"/>
    </row>
    <row r="41" spans="1:11" ht="10.5" customHeight="1">
      <c r="A41" s="29" t="s">
        <v>75</v>
      </c>
      <c r="B41" s="69" t="s">
        <v>144</v>
      </c>
      <c r="C41" s="69"/>
      <c r="D41" s="31"/>
      <c r="E41" s="31"/>
      <c r="F41" s="31"/>
      <c r="G41" s="31" t="s">
        <v>58</v>
      </c>
      <c r="H41" s="31" t="s">
        <v>144</v>
      </c>
      <c r="I41" s="79" t="e">
        <f t="shared" si="0"/>
        <v>#VALUE!</v>
      </c>
      <c r="J41" s="79"/>
      <c r="K41" s="80"/>
    </row>
    <row r="42" spans="1:11" ht="10.5" customHeight="1">
      <c r="A42" s="29" t="s">
        <v>76</v>
      </c>
      <c r="B42" s="69" t="s">
        <v>144</v>
      </c>
      <c r="C42" s="69"/>
      <c r="D42" s="31"/>
      <c r="E42" s="31"/>
      <c r="F42" s="31"/>
      <c r="G42" s="31" t="s">
        <v>58</v>
      </c>
      <c r="H42" s="31" t="s">
        <v>144</v>
      </c>
      <c r="I42" s="79" t="e">
        <f t="shared" si="0"/>
        <v>#VALUE!</v>
      </c>
      <c r="J42" s="79"/>
      <c r="K42" s="80"/>
    </row>
    <row r="43" spans="1:11" ht="10.5" customHeight="1">
      <c r="A43" s="29" t="s">
        <v>77</v>
      </c>
      <c r="B43" s="69" t="s">
        <v>144</v>
      </c>
      <c r="C43" s="69"/>
      <c r="D43" s="31"/>
      <c r="E43" s="31"/>
      <c r="F43" s="31"/>
      <c r="G43" s="31" t="s">
        <v>58</v>
      </c>
      <c r="H43" s="31" t="s">
        <v>144</v>
      </c>
      <c r="I43" s="79" t="e">
        <f t="shared" si="0"/>
        <v>#VALUE!</v>
      </c>
      <c r="J43" s="79"/>
      <c r="K43" s="80"/>
    </row>
    <row r="44" spans="1:11" ht="10.5" customHeight="1">
      <c r="A44" s="29" t="s">
        <v>78</v>
      </c>
      <c r="B44" s="69" t="s">
        <v>144</v>
      </c>
      <c r="C44" s="69"/>
      <c r="D44" s="31"/>
      <c r="E44" s="31"/>
      <c r="F44" s="31"/>
      <c r="G44" s="31" t="s">
        <v>58</v>
      </c>
      <c r="H44" s="31" t="s">
        <v>144</v>
      </c>
      <c r="I44" s="79" t="e">
        <f t="shared" si="0"/>
        <v>#VALUE!</v>
      </c>
      <c r="J44" s="79"/>
      <c r="K44" s="80"/>
    </row>
    <row r="45" spans="1:11" ht="10.5" customHeight="1">
      <c r="A45" s="29" t="s">
        <v>79</v>
      </c>
      <c r="B45" s="69" t="s">
        <v>144</v>
      </c>
      <c r="C45" s="69"/>
      <c r="D45" s="31"/>
      <c r="E45" s="31"/>
      <c r="F45" s="31"/>
      <c r="G45" s="31" t="s">
        <v>58</v>
      </c>
      <c r="H45" s="31" t="s">
        <v>144</v>
      </c>
      <c r="I45" s="79" t="e">
        <f t="shared" si="0"/>
        <v>#VALUE!</v>
      </c>
      <c r="J45" s="79"/>
      <c r="K45" s="80"/>
    </row>
    <row r="46" spans="1:11" ht="10.5" customHeight="1">
      <c r="A46" s="29" t="s">
        <v>80</v>
      </c>
      <c r="B46" s="69" t="s">
        <v>144</v>
      </c>
      <c r="C46" s="69"/>
      <c r="D46" s="31"/>
      <c r="E46" s="31"/>
      <c r="F46" s="31"/>
      <c r="G46" s="31" t="s">
        <v>58</v>
      </c>
      <c r="H46" s="31" t="s">
        <v>144</v>
      </c>
      <c r="I46" s="79" t="e">
        <f t="shared" si="0"/>
        <v>#VALUE!</v>
      </c>
      <c r="J46" s="79"/>
      <c r="K46" s="80"/>
    </row>
    <row r="47" spans="1:11" ht="10.5" customHeight="1">
      <c r="A47" s="29" t="s">
        <v>81</v>
      </c>
      <c r="B47" s="69" t="s">
        <v>144</v>
      </c>
      <c r="C47" s="69"/>
      <c r="D47" s="31"/>
      <c r="E47" s="31"/>
      <c r="F47" s="31"/>
      <c r="G47" s="31" t="s">
        <v>58</v>
      </c>
      <c r="H47" s="31" t="s">
        <v>144</v>
      </c>
      <c r="I47" s="79" t="e">
        <f t="shared" si="0"/>
        <v>#VALUE!</v>
      </c>
      <c r="J47" s="79"/>
      <c r="K47" s="80"/>
    </row>
    <row r="48" spans="1:11" ht="10.5" customHeight="1">
      <c r="A48" s="29" t="s">
        <v>82</v>
      </c>
      <c r="B48" s="69"/>
      <c r="C48" s="69"/>
      <c r="D48" s="31"/>
      <c r="E48" s="31"/>
      <c r="F48" s="31"/>
      <c r="G48" s="31" t="s">
        <v>58</v>
      </c>
      <c r="H48" s="31" t="s">
        <v>144</v>
      </c>
      <c r="I48" s="79" t="e">
        <f t="shared" si="0"/>
        <v>#VALUE!</v>
      </c>
      <c r="J48" s="79"/>
      <c r="K48" s="80"/>
    </row>
    <row r="49" spans="1:11" ht="10.5" customHeight="1">
      <c r="A49" s="29" t="s">
        <v>83</v>
      </c>
      <c r="B49" s="69"/>
      <c r="C49" s="69"/>
      <c r="D49" s="31"/>
      <c r="E49" s="31"/>
      <c r="F49" s="31"/>
      <c r="G49" s="31" t="s">
        <v>58</v>
      </c>
      <c r="H49" s="31" t="s">
        <v>144</v>
      </c>
      <c r="I49" s="79" t="e">
        <f t="shared" si="0"/>
        <v>#VALUE!</v>
      </c>
      <c r="J49" s="79"/>
      <c r="K49" s="80"/>
    </row>
    <row r="50" spans="1:11" ht="10.5" customHeight="1">
      <c r="A50" s="29" t="s">
        <v>84</v>
      </c>
      <c r="B50" s="69"/>
      <c r="C50" s="69"/>
      <c r="D50" s="31"/>
      <c r="E50" s="31"/>
      <c r="F50" s="31"/>
      <c r="G50" s="31" t="s">
        <v>58</v>
      </c>
      <c r="H50" s="31" t="s">
        <v>144</v>
      </c>
      <c r="I50" s="79" t="e">
        <f t="shared" si="0"/>
        <v>#VALUE!</v>
      </c>
      <c r="J50" s="79"/>
      <c r="K50" s="80"/>
    </row>
    <row r="51" spans="1:11" ht="10.5" customHeight="1">
      <c r="A51" s="29" t="s">
        <v>85</v>
      </c>
      <c r="B51" s="69"/>
      <c r="C51" s="69"/>
      <c r="D51" s="31"/>
      <c r="E51" s="31"/>
      <c r="F51" s="31"/>
      <c r="G51" s="31" t="s">
        <v>58</v>
      </c>
      <c r="H51" s="31" t="s">
        <v>144</v>
      </c>
      <c r="I51" s="79" t="e">
        <f t="shared" si="0"/>
        <v>#VALUE!</v>
      </c>
      <c r="J51" s="79"/>
      <c r="K51" s="80"/>
    </row>
    <row r="52" spans="1:11" ht="10.5" customHeight="1" thickBot="1">
      <c r="A52" s="83" t="s">
        <v>86</v>
      </c>
      <c r="B52" s="76"/>
      <c r="C52" s="76"/>
      <c r="D52" s="15"/>
      <c r="E52" s="15"/>
      <c r="F52" s="15"/>
      <c r="G52" s="15" t="s">
        <v>58</v>
      </c>
      <c r="H52" s="15" t="s">
        <v>144</v>
      </c>
      <c r="I52" s="81" t="e">
        <f t="shared" si="0"/>
        <v>#VALUE!</v>
      </c>
      <c r="J52" s="81"/>
      <c r="K52" s="82"/>
    </row>
    <row r="53" spans="1:11" s="102" customFormat="1" ht="14.25" customHeight="1" thickBot="1">
      <c r="A53" s="96" t="s">
        <v>87</v>
      </c>
      <c r="B53" s="97"/>
      <c r="C53" s="97"/>
      <c r="D53" s="97"/>
      <c r="E53" s="97"/>
      <c r="F53" s="97"/>
      <c r="G53" s="98"/>
      <c r="H53" s="99">
        <f>SUM(H18:H52)</f>
        <v>0</v>
      </c>
      <c r="I53" s="100" t="e">
        <f>SUM(I18:I52)</f>
        <v>#VALUE!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88</v>
      </c>
      <c r="B54" s="89"/>
      <c r="C54" s="89"/>
      <c r="D54" s="89"/>
      <c r="E54" s="89"/>
      <c r="F54" s="48" t="str">
        <f>IF('Fogy-elsz.'!$F$16=1,"benzin","gázolaj")</f>
        <v>benzin</v>
      </c>
      <c r="G54" s="22"/>
      <c r="H54" s="22"/>
      <c r="I54" s="22"/>
      <c r="K54" s="46"/>
    </row>
    <row r="55" spans="1:11" ht="10.5" customHeight="1">
      <c r="A55" s="38" t="s">
        <v>89</v>
      </c>
      <c r="B55" s="32"/>
      <c r="C55" s="39"/>
      <c r="D55" s="32"/>
      <c r="E55" s="32"/>
      <c r="F55" s="95">
        <f>'Fogy-elsz.'!C6</f>
        <v>314</v>
      </c>
      <c r="G55" s="84" t="s">
        <v>90</v>
      </c>
      <c r="H55" s="40"/>
      <c r="I55" s="43"/>
      <c r="J55" s="103" t="e">
        <f>I53</f>
        <v>#VALUE!</v>
      </c>
      <c r="K55" s="46"/>
    </row>
    <row r="56" spans="1:11" ht="10.5" customHeight="1">
      <c r="A56" s="38" t="s">
        <v>91</v>
      </c>
      <c r="B56" s="32"/>
      <c r="C56" s="32"/>
      <c r="D56" s="32"/>
      <c r="E56" s="39"/>
      <c r="F56" s="95" t="e">
        <f>'Fogy-elsz.'!$E$23</f>
        <v>#N/A</v>
      </c>
      <c r="G56" s="84" t="s">
        <v>92</v>
      </c>
      <c r="H56" s="40"/>
      <c r="I56" s="43"/>
      <c r="J56" s="103">
        <f>H53*'Fogy-elsz.'!$E$25</f>
        <v>0</v>
      </c>
      <c r="K56" s="46"/>
    </row>
    <row r="57" spans="1:11" ht="10.5" customHeight="1">
      <c r="A57" s="37" t="s">
        <v>93</v>
      </c>
      <c r="B57" s="87"/>
      <c r="C57" s="22"/>
      <c r="D57" s="22"/>
      <c r="E57" s="22"/>
      <c r="F57" s="90"/>
      <c r="G57" s="84" t="s">
        <v>120</v>
      </c>
      <c r="H57" s="40"/>
      <c r="I57" s="43"/>
      <c r="J57" s="104" t="e">
        <f>SUM(J55+J56)</f>
        <v>#VALUE!</v>
      </c>
      <c r="K57" s="46"/>
    </row>
    <row r="58" spans="1:11" ht="10.5" customHeight="1">
      <c r="A58" s="92"/>
      <c r="B58" s="138" t="s">
        <v>94</v>
      </c>
      <c r="C58" s="138"/>
      <c r="D58" s="85"/>
      <c r="E58" s="84"/>
      <c r="F58" s="95" t="s">
        <v>95</v>
      </c>
      <c r="G58" s="105" t="s">
        <v>121</v>
      </c>
      <c r="H58" s="40"/>
      <c r="I58" s="43"/>
      <c r="J58" s="49" t="e">
        <f>J57+J53+K53</f>
        <v>#VALUE!</v>
      </c>
      <c r="K58" s="46"/>
    </row>
    <row r="59" spans="1:11" ht="10.5" customHeight="1">
      <c r="A59" s="92"/>
      <c r="B59" s="139" t="s">
        <v>96</v>
      </c>
      <c r="C59" s="139"/>
      <c r="D59" s="85"/>
      <c r="E59" s="84"/>
      <c r="F59" s="95" t="s">
        <v>95</v>
      </c>
      <c r="G59" s="106" t="s">
        <v>122</v>
      </c>
      <c r="H59" s="93"/>
      <c r="I59" s="93"/>
      <c r="J59" s="50">
        <v>0</v>
      </c>
      <c r="K59" s="46"/>
    </row>
    <row r="60" spans="1:11" ht="10.5" customHeight="1">
      <c r="A60" s="91"/>
      <c r="B60" s="139" t="s">
        <v>97</v>
      </c>
      <c r="C60" s="139"/>
      <c r="D60" s="22"/>
      <c r="E60" s="31"/>
      <c r="F60" s="94" t="s">
        <v>95</v>
      </c>
      <c r="G60" s="30"/>
      <c r="H60" s="32"/>
      <c r="I60" s="39"/>
      <c r="J60" s="31"/>
      <c r="K60" s="46"/>
    </row>
    <row r="61" spans="1:11" ht="10.5" customHeight="1" thickBot="1">
      <c r="A61" s="86"/>
      <c r="B61" s="41"/>
      <c r="C61" s="41"/>
      <c r="D61" s="41"/>
      <c r="E61" s="41"/>
      <c r="F61" s="41"/>
      <c r="G61" s="86"/>
      <c r="H61" s="41"/>
      <c r="I61" s="41"/>
      <c r="J61" s="41"/>
      <c r="K61" s="42"/>
    </row>
    <row r="62" ht="12" thickBot="1"/>
    <row r="63" spans="6:9" ht="13.5" thickBot="1">
      <c r="F63" s="118" t="s">
        <v>101</v>
      </c>
      <c r="G63" s="119"/>
      <c r="H63" s="119"/>
      <c r="I63" s="120" t="e">
        <f>J58-J59</f>
        <v>#VALUE!</v>
      </c>
    </row>
    <row r="65" spans="2:10" ht="11.25">
      <c r="B65" s="16" t="s">
        <v>102</v>
      </c>
      <c r="H65" s="51"/>
      <c r="I65" s="51"/>
      <c r="J65" s="51"/>
    </row>
    <row r="66" ht="11.25">
      <c r="I66" s="52" t="s">
        <v>103</v>
      </c>
    </row>
    <row r="68" spans="2:10" ht="11.25">
      <c r="B68" s="16" t="s">
        <v>104</v>
      </c>
      <c r="H68" s="51"/>
      <c r="I68" s="51"/>
      <c r="J68" s="51"/>
    </row>
    <row r="69" ht="11.25">
      <c r="I69" s="52" t="s">
        <v>103</v>
      </c>
    </row>
    <row r="70" ht="11.25">
      <c r="B70" s="16" t="s">
        <v>42</v>
      </c>
    </row>
  </sheetData>
  <sheetProtection/>
  <protectedRanges>
    <protectedRange sqref="J55:J57" name="Tartom?ny1_1_1"/>
  </protectedRanges>
  <mergeCells count="8">
    <mergeCell ref="D15:F15"/>
    <mergeCell ref="B58:C58"/>
    <mergeCell ref="B59:C59"/>
    <mergeCell ref="B60:C60"/>
    <mergeCell ref="A2:K2"/>
    <mergeCell ref="A3:K3"/>
    <mergeCell ref="H10:I10"/>
    <mergeCell ref="A13:C13"/>
  </mergeCells>
  <printOptions horizontalCentered="1" verticalCentered="1"/>
  <pageMargins left="0.58" right="0.42" top="0.42" bottom="0.7480314960629921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3.875" style="16" customWidth="1"/>
    <col min="2" max="3" width="7.00390625" style="16" customWidth="1"/>
    <col min="4" max="6" width="9.25390625" style="16" customWidth="1"/>
    <col min="7" max="7" width="10.75390625" style="16" customWidth="1"/>
    <col min="8" max="8" width="8.00390625" style="16" customWidth="1"/>
    <col min="9" max="9" width="10.625" style="16" customWidth="1"/>
    <col min="10" max="10" width="9.625" style="22" bestFit="1" customWidth="1"/>
    <col min="11" max="11" width="9.125" style="22" customWidth="1"/>
    <col min="12" max="16384" width="9.125" style="16" customWidth="1"/>
  </cols>
  <sheetData>
    <row r="1" spans="9:11" ht="17.25" customHeight="1">
      <c r="I1" s="16" t="s">
        <v>105</v>
      </c>
      <c r="K1" s="117" t="s">
        <v>144</v>
      </c>
    </row>
    <row r="2" spans="1:11" ht="11.25">
      <c r="A2" s="140" t="s">
        <v>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1.25">
      <c r="A3" s="141" t="s">
        <v>127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spans="1:7" ht="11.25">
      <c r="A5" s="16" t="s">
        <v>98</v>
      </c>
      <c r="G5" s="16" t="s">
        <v>99</v>
      </c>
    </row>
    <row r="6" spans="1:8" ht="15" customHeight="1">
      <c r="A6" s="16" t="s">
        <v>30</v>
      </c>
      <c r="B6" s="16">
        <f>Törzsadatok!$B$6</f>
        <v>0</v>
      </c>
      <c r="G6" s="16" t="s">
        <v>30</v>
      </c>
      <c r="H6" s="16" t="str">
        <f>Törzsadatok!$B$14</f>
        <v> </v>
      </c>
    </row>
    <row r="7" spans="1:8" ht="15" customHeight="1">
      <c r="A7" s="16" t="s">
        <v>31</v>
      </c>
      <c r="B7" s="16" t="str">
        <f>Törzsadatok!$B$7</f>
        <v> </v>
      </c>
      <c r="G7" s="16" t="s">
        <v>32</v>
      </c>
      <c r="H7" s="16" t="str">
        <f>Törzsadatok!$B$15</f>
        <v> </v>
      </c>
    </row>
    <row r="8" spans="1:10" ht="15" customHeight="1">
      <c r="A8" s="16" t="s">
        <v>33</v>
      </c>
      <c r="C8" s="16" t="str">
        <f>Törzsadatok!$B$8</f>
        <v> </v>
      </c>
      <c r="G8" s="16" t="s">
        <v>125</v>
      </c>
      <c r="H8" s="16" t="str">
        <f>Törzsadatok!$B$16</f>
        <v> </v>
      </c>
      <c r="I8" s="55" t="str">
        <f>Törzsadatok!$B$17</f>
        <v> </v>
      </c>
      <c r="J8" s="55"/>
    </row>
    <row r="9" spans="7:8" ht="15" customHeight="1">
      <c r="G9" s="16" t="s">
        <v>100</v>
      </c>
      <c r="H9" s="16" t="str">
        <f>Törzsadatok!$B$18</f>
        <v> </v>
      </c>
    </row>
    <row r="10" spans="7:9" ht="15" customHeight="1">
      <c r="G10" s="16" t="s">
        <v>126</v>
      </c>
      <c r="H10" s="141" t="str">
        <f>Törzsadatok!$B$19</f>
        <v> </v>
      </c>
      <c r="I10" s="141"/>
    </row>
    <row r="11" spans="2:4" ht="11.25">
      <c r="B11" s="16" t="s">
        <v>123</v>
      </c>
      <c r="C11" s="16">
        <f>Törzsadatok!$F$7</f>
        <v>2010</v>
      </c>
      <c r="D11" s="52" t="s">
        <v>148</v>
      </c>
    </row>
    <row r="12" ht="12" thickBot="1"/>
    <row r="13" spans="1:11" ht="13.5" customHeight="1" thickBot="1">
      <c r="A13" s="142" t="s">
        <v>128</v>
      </c>
      <c r="B13" s="143"/>
      <c r="C13" s="144"/>
      <c r="D13" s="14" t="str">
        <f>'Fogy-elsz.'!$E$19</f>
        <v> </v>
      </c>
      <c r="E13" s="72"/>
      <c r="F13" s="73"/>
      <c r="G13" s="74" t="s">
        <v>43</v>
      </c>
      <c r="H13" s="13" t="str">
        <f>'Fogy-elsz.'!$C$19</f>
        <v> </v>
      </c>
      <c r="I13" s="36"/>
      <c r="J13" s="13"/>
      <c r="K13" s="75"/>
    </row>
    <row r="14" spans="1:11" ht="12" hidden="1" thickBot="1">
      <c r="A14" s="71"/>
      <c r="B14" s="47"/>
      <c r="C14" s="47"/>
      <c r="D14" s="47"/>
      <c r="E14" s="47"/>
      <c r="F14" s="64"/>
      <c r="G14" s="56"/>
      <c r="H14" s="56"/>
      <c r="I14" s="63"/>
      <c r="J14" s="65"/>
      <c r="K14" s="46"/>
    </row>
    <row r="15" spans="1:11" s="22" customFormat="1" ht="12.75" customHeight="1" thickBot="1">
      <c r="A15" s="17" t="s">
        <v>44</v>
      </c>
      <c r="B15" s="17" t="s">
        <v>45</v>
      </c>
      <c r="C15" s="60" t="s">
        <v>34</v>
      </c>
      <c r="D15" s="135" t="s">
        <v>35</v>
      </c>
      <c r="E15" s="136"/>
      <c r="F15" s="137"/>
      <c r="G15" s="61" t="s">
        <v>46</v>
      </c>
      <c r="H15" s="19" t="s">
        <v>47</v>
      </c>
      <c r="I15" s="21" t="s">
        <v>46</v>
      </c>
      <c r="J15" s="67" t="s">
        <v>48</v>
      </c>
      <c r="K15" s="44" t="s">
        <v>49</v>
      </c>
    </row>
    <row r="16" spans="1:11" s="22" customFormat="1" ht="10.5" customHeight="1">
      <c r="A16" s="19" t="s">
        <v>50</v>
      </c>
      <c r="B16" s="19"/>
      <c r="C16" s="19"/>
      <c r="D16" s="19" t="s">
        <v>117</v>
      </c>
      <c r="E16" s="19" t="s">
        <v>118</v>
      </c>
      <c r="F16" s="19" t="s">
        <v>119</v>
      </c>
      <c r="G16" s="18" t="s">
        <v>51</v>
      </c>
      <c r="H16" s="19" t="s">
        <v>129</v>
      </c>
      <c r="I16" s="21" t="s">
        <v>51</v>
      </c>
      <c r="J16" s="20" t="s">
        <v>52</v>
      </c>
      <c r="K16" s="44" t="s">
        <v>53</v>
      </c>
    </row>
    <row r="17" spans="1:11" ht="10.5" customHeight="1" thickBot="1">
      <c r="A17" s="23"/>
      <c r="B17" s="24"/>
      <c r="C17" s="24"/>
      <c r="D17" s="24"/>
      <c r="E17" s="24"/>
      <c r="F17" s="24"/>
      <c r="G17" s="25"/>
      <c r="H17" s="26" t="s">
        <v>130</v>
      </c>
      <c r="I17" s="28" t="s">
        <v>54</v>
      </c>
      <c r="J17" s="27" t="s">
        <v>55</v>
      </c>
      <c r="K17" s="45" t="s">
        <v>56</v>
      </c>
    </row>
    <row r="18" spans="1:11" ht="10.5" customHeight="1">
      <c r="A18" s="66" t="s">
        <v>57</v>
      </c>
      <c r="B18" s="68">
        <v>40210</v>
      </c>
      <c r="C18" s="68">
        <v>40210</v>
      </c>
      <c r="D18" s="62"/>
      <c r="E18" s="62"/>
      <c r="F18" s="63"/>
      <c r="G18" s="63" t="s">
        <v>58</v>
      </c>
      <c r="H18" s="63" t="s">
        <v>144</v>
      </c>
      <c r="I18" s="77" t="e">
        <f>$F$55*H18*$F$56/100</f>
        <v>#VALUE!</v>
      </c>
      <c r="J18" s="77"/>
      <c r="K18" s="78"/>
    </row>
    <row r="19" spans="1:11" ht="10.5" customHeight="1">
      <c r="A19" s="29" t="s">
        <v>59</v>
      </c>
      <c r="B19" s="69" t="s">
        <v>144</v>
      </c>
      <c r="C19" s="69"/>
      <c r="D19" s="33"/>
      <c r="E19" s="33"/>
      <c r="F19" s="31"/>
      <c r="G19" s="31" t="s">
        <v>58</v>
      </c>
      <c r="H19" s="31" t="s">
        <v>144</v>
      </c>
      <c r="I19" s="79" t="e">
        <f aca="true" t="shared" si="0" ref="I19:I52">$F$55*H19*$F$56/100</f>
        <v>#VALUE!</v>
      </c>
      <c r="J19" s="79"/>
      <c r="K19" s="80"/>
    </row>
    <row r="20" spans="1:11" ht="10.5" customHeight="1">
      <c r="A20" s="29" t="s">
        <v>60</v>
      </c>
      <c r="B20" s="69" t="s">
        <v>144</v>
      </c>
      <c r="C20" s="69"/>
      <c r="D20" s="33"/>
      <c r="E20" s="33"/>
      <c r="F20" s="31"/>
      <c r="G20" s="31" t="s">
        <v>58</v>
      </c>
      <c r="H20" s="31" t="s">
        <v>144</v>
      </c>
      <c r="I20" s="79" t="e">
        <f t="shared" si="0"/>
        <v>#VALUE!</v>
      </c>
      <c r="J20" s="79"/>
      <c r="K20" s="80"/>
    </row>
    <row r="21" spans="1:11" ht="10.5" customHeight="1">
      <c r="A21" s="29" t="s">
        <v>61</v>
      </c>
      <c r="B21" s="69" t="s">
        <v>144</v>
      </c>
      <c r="C21" s="69"/>
      <c r="D21" s="33"/>
      <c r="E21" s="33"/>
      <c r="F21" s="31"/>
      <c r="G21" s="31" t="s">
        <v>58</v>
      </c>
      <c r="H21" s="31" t="s">
        <v>144</v>
      </c>
      <c r="I21" s="79" t="e">
        <f t="shared" si="0"/>
        <v>#VALUE!</v>
      </c>
      <c r="J21" s="79"/>
      <c r="K21" s="80"/>
    </row>
    <row r="22" spans="1:11" ht="10.5" customHeight="1">
      <c r="A22" s="29" t="s">
        <v>62</v>
      </c>
      <c r="B22" s="69" t="s">
        <v>144</v>
      </c>
      <c r="C22" s="69"/>
      <c r="D22" s="31"/>
      <c r="E22" s="31"/>
      <c r="F22" s="31"/>
      <c r="G22" s="31" t="s">
        <v>58</v>
      </c>
      <c r="H22" s="31" t="s">
        <v>144</v>
      </c>
      <c r="I22" s="79" t="e">
        <f t="shared" si="0"/>
        <v>#VALUE!</v>
      </c>
      <c r="J22" s="79"/>
      <c r="K22" s="80"/>
    </row>
    <row r="23" spans="1:11" ht="10.5" customHeight="1">
      <c r="A23" s="29" t="s">
        <v>63</v>
      </c>
      <c r="B23" s="69" t="s">
        <v>144</v>
      </c>
      <c r="C23" s="69"/>
      <c r="D23" s="31"/>
      <c r="E23" s="31"/>
      <c r="F23" s="31"/>
      <c r="G23" s="31" t="s">
        <v>58</v>
      </c>
      <c r="H23" s="31" t="s">
        <v>144</v>
      </c>
      <c r="I23" s="79" t="e">
        <f t="shared" si="0"/>
        <v>#VALUE!</v>
      </c>
      <c r="J23" s="79"/>
      <c r="K23" s="80"/>
    </row>
    <row r="24" spans="1:11" ht="10.5" customHeight="1">
      <c r="A24" s="29" t="s">
        <v>64</v>
      </c>
      <c r="B24" s="69" t="s">
        <v>144</v>
      </c>
      <c r="C24" s="69"/>
      <c r="D24" s="31"/>
      <c r="E24" s="31"/>
      <c r="F24" s="31"/>
      <c r="G24" s="31" t="s">
        <v>58</v>
      </c>
      <c r="H24" s="31" t="s">
        <v>144</v>
      </c>
      <c r="I24" s="79" t="e">
        <f t="shared" si="0"/>
        <v>#VALUE!</v>
      </c>
      <c r="J24" s="79"/>
      <c r="K24" s="80"/>
    </row>
    <row r="25" spans="1:11" ht="10.5" customHeight="1">
      <c r="A25" s="29" t="s">
        <v>65</v>
      </c>
      <c r="B25" s="69" t="s">
        <v>144</v>
      </c>
      <c r="C25" s="69"/>
      <c r="D25" s="31"/>
      <c r="E25" s="31"/>
      <c r="F25" s="31"/>
      <c r="G25" s="31" t="s">
        <v>58</v>
      </c>
      <c r="H25" s="31" t="s">
        <v>144</v>
      </c>
      <c r="I25" s="79" t="e">
        <f t="shared" si="0"/>
        <v>#VALUE!</v>
      </c>
      <c r="J25" s="79"/>
      <c r="K25" s="80"/>
    </row>
    <row r="26" spans="1:11" ht="10.5" customHeight="1">
      <c r="A26" s="34" t="s">
        <v>66</v>
      </c>
      <c r="B26" s="69" t="s">
        <v>144</v>
      </c>
      <c r="C26" s="69"/>
      <c r="D26" s="31"/>
      <c r="E26" s="31"/>
      <c r="F26" s="31"/>
      <c r="G26" s="31" t="s">
        <v>58</v>
      </c>
      <c r="H26" s="31" t="s">
        <v>144</v>
      </c>
      <c r="I26" s="79" t="e">
        <f t="shared" si="0"/>
        <v>#VALUE!</v>
      </c>
      <c r="J26" s="79"/>
      <c r="K26" s="80"/>
    </row>
    <row r="27" spans="1:11" ht="10.5" customHeight="1">
      <c r="A27" s="29" t="s">
        <v>36</v>
      </c>
      <c r="B27" s="69" t="s">
        <v>144</v>
      </c>
      <c r="C27" s="69"/>
      <c r="D27" s="31"/>
      <c r="E27" s="31"/>
      <c r="F27" s="31"/>
      <c r="G27" s="31" t="s">
        <v>58</v>
      </c>
      <c r="H27" s="31" t="s">
        <v>144</v>
      </c>
      <c r="I27" s="79" t="e">
        <f t="shared" si="0"/>
        <v>#VALUE!</v>
      </c>
      <c r="J27" s="79"/>
      <c r="K27" s="80"/>
    </row>
    <row r="28" spans="1:11" ht="10.5" customHeight="1">
      <c r="A28" s="29" t="s">
        <v>37</v>
      </c>
      <c r="B28" s="69" t="s">
        <v>144</v>
      </c>
      <c r="C28" s="69"/>
      <c r="D28" s="31"/>
      <c r="E28" s="31"/>
      <c r="F28" s="31"/>
      <c r="G28" s="31" t="s">
        <v>58</v>
      </c>
      <c r="H28" s="31" t="s">
        <v>144</v>
      </c>
      <c r="I28" s="79" t="e">
        <f t="shared" si="0"/>
        <v>#VALUE!</v>
      </c>
      <c r="J28" s="79"/>
      <c r="K28" s="80"/>
    </row>
    <row r="29" spans="1:11" ht="10.5" customHeight="1">
      <c r="A29" s="29" t="s">
        <v>38</v>
      </c>
      <c r="B29" s="69" t="s">
        <v>144</v>
      </c>
      <c r="C29" s="69"/>
      <c r="D29" s="31"/>
      <c r="E29" s="31"/>
      <c r="F29" s="31"/>
      <c r="G29" s="31" t="s">
        <v>58</v>
      </c>
      <c r="H29" s="31" t="s">
        <v>144</v>
      </c>
      <c r="I29" s="79" t="e">
        <f t="shared" si="0"/>
        <v>#VALUE!</v>
      </c>
      <c r="J29" s="79"/>
      <c r="K29" s="80"/>
    </row>
    <row r="30" spans="1:11" ht="10.5" customHeight="1">
      <c r="A30" s="29" t="s">
        <v>39</v>
      </c>
      <c r="B30" s="69" t="s">
        <v>144</v>
      </c>
      <c r="C30" s="69"/>
      <c r="D30" s="31"/>
      <c r="E30" s="31"/>
      <c r="F30" s="31"/>
      <c r="G30" s="31" t="s">
        <v>58</v>
      </c>
      <c r="H30" s="31" t="s">
        <v>144</v>
      </c>
      <c r="I30" s="79" t="e">
        <f t="shared" si="0"/>
        <v>#VALUE!</v>
      </c>
      <c r="J30" s="79"/>
      <c r="K30" s="80"/>
    </row>
    <row r="31" spans="1:11" ht="10.5" customHeight="1">
      <c r="A31" s="29" t="s">
        <v>40</v>
      </c>
      <c r="B31" s="69" t="s">
        <v>144</v>
      </c>
      <c r="C31" s="69"/>
      <c r="D31" s="31"/>
      <c r="E31" s="31"/>
      <c r="F31" s="31"/>
      <c r="G31" s="31" t="s">
        <v>58</v>
      </c>
      <c r="H31" s="31" t="s">
        <v>144</v>
      </c>
      <c r="I31" s="79" t="e">
        <f t="shared" si="0"/>
        <v>#VALUE!</v>
      </c>
      <c r="J31" s="79"/>
      <c r="K31" s="80"/>
    </row>
    <row r="32" spans="1:11" ht="10.5" customHeight="1">
      <c r="A32" s="29" t="s">
        <v>41</v>
      </c>
      <c r="B32" s="69" t="s">
        <v>144</v>
      </c>
      <c r="C32" s="69"/>
      <c r="D32" s="31"/>
      <c r="E32" s="31"/>
      <c r="F32" s="31"/>
      <c r="G32" s="31" t="s">
        <v>58</v>
      </c>
      <c r="H32" s="31" t="s">
        <v>144</v>
      </c>
      <c r="I32" s="79" t="e">
        <f t="shared" si="0"/>
        <v>#VALUE!</v>
      </c>
      <c r="J32" s="79"/>
      <c r="K32" s="80"/>
    </row>
    <row r="33" spans="1:11" ht="10.5" customHeight="1">
      <c r="A33" s="29" t="s">
        <v>67</v>
      </c>
      <c r="B33" s="69" t="s">
        <v>144</v>
      </c>
      <c r="C33" s="69"/>
      <c r="D33" s="31"/>
      <c r="E33" s="31"/>
      <c r="F33" s="31"/>
      <c r="G33" s="31" t="s">
        <v>58</v>
      </c>
      <c r="H33" s="31" t="s">
        <v>144</v>
      </c>
      <c r="I33" s="79" t="e">
        <f t="shared" si="0"/>
        <v>#VALUE!</v>
      </c>
      <c r="J33" s="79"/>
      <c r="K33" s="80"/>
    </row>
    <row r="34" spans="1:11" ht="10.5" customHeight="1">
      <c r="A34" s="29" t="s">
        <v>68</v>
      </c>
      <c r="B34" s="70" t="s">
        <v>144</v>
      </c>
      <c r="C34" s="70"/>
      <c r="D34" s="35"/>
      <c r="E34" s="35"/>
      <c r="F34" s="31"/>
      <c r="G34" s="31" t="s">
        <v>58</v>
      </c>
      <c r="H34" s="31" t="s">
        <v>144</v>
      </c>
      <c r="I34" s="79" t="e">
        <f t="shared" si="0"/>
        <v>#VALUE!</v>
      </c>
      <c r="J34" s="79"/>
      <c r="K34" s="80"/>
    </row>
    <row r="35" spans="1:11" ht="10.5" customHeight="1">
      <c r="A35" s="29" t="s">
        <v>69</v>
      </c>
      <c r="B35" s="69" t="s">
        <v>144</v>
      </c>
      <c r="C35" s="69"/>
      <c r="D35" s="31"/>
      <c r="E35" s="31"/>
      <c r="F35" s="31"/>
      <c r="G35" s="31" t="s">
        <v>58</v>
      </c>
      <c r="H35" s="31" t="s">
        <v>144</v>
      </c>
      <c r="I35" s="79" t="e">
        <f t="shared" si="0"/>
        <v>#VALUE!</v>
      </c>
      <c r="J35" s="79"/>
      <c r="K35" s="80"/>
    </row>
    <row r="36" spans="1:11" ht="10.5" customHeight="1">
      <c r="A36" s="29" t="s">
        <v>70</v>
      </c>
      <c r="B36" s="69" t="s">
        <v>144</v>
      </c>
      <c r="C36" s="69"/>
      <c r="D36" s="31"/>
      <c r="E36" s="31"/>
      <c r="F36" s="31"/>
      <c r="G36" s="31" t="s">
        <v>58</v>
      </c>
      <c r="H36" s="31" t="s">
        <v>144</v>
      </c>
      <c r="I36" s="79" t="e">
        <f t="shared" si="0"/>
        <v>#VALUE!</v>
      </c>
      <c r="J36" s="79"/>
      <c r="K36" s="80"/>
    </row>
    <row r="37" spans="1:11" ht="10.5" customHeight="1">
      <c r="A37" s="29" t="s">
        <v>71</v>
      </c>
      <c r="B37" s="69" t="s">
        <v>144</v>
      </c>
      <c r="C37" s="69"/>
      <c r="D37" s="31"/>
      <c r="E37" s="31"/>
      <c r="F37" s="31"/>
      <c r="G37" s="31" t="s">
        <v>58</v>
      </c>
      <c r="H37" s="31" t="s">
        <v>144</v>
      </c>
      <c r="I37" s="79" t="e">
        <f t="shared" si="0"/>
        <v>#VALUE!</v>
      </c>
      <c r="J37" s="79"/>
      <c r="K37" s="80"/>
    </row>
    <row r="38" spans="1:11" ht="10.5" customHeight="1">
      <c r="A38" s="29" t="s">
        <v>72</v>
      </c>
      <c r="B38" s="69" t="s">
        <v>144</v>
      </c>
      <c r="C38" s="69"/>
      <c r="D38" s="31"/>
      <c r="E38" s="31"/>
      <c r="F38" s="31"/>
      <c r="G38" s="31" t="s">
        <v>58</v>
      </c>
      <c r="H38" s="31" t="s">
        <v>144</v>
      </c>
      <c r="I38" s="79" t="e">
        <f t="shared" si="0"/>
        <v>#VALUE!</v>
      </c>
      <c r="J38" s="79"/>
      <c r="K38" s="80"/>
    </row>
    <row r="39" spans="1:11" ht="10.5" customHeight="1">
      <c r="A39" s="29" t="s">
        <v>73</v>
      </c>
      <c r="B39" s="69" t="s">
        <v>144</v>
      </c>
      <c r="C39" s="69"/>
      <c r="D39" s="31"/>
      <c r="E39" s="31"/>
      <c r="F39" s="31"/>
      <c r="G39" s="31" t="s">
        <v>58</v>
      </c>
      <c r="H39" s="31" t="s">
        <v>144</v>
      </c>
      <c r="I39" s="79" t="e">
        <f t="shared" si="0"/>
        <v>#VALUE!</v>
      </c>
      <c r="J39" s="79"/>
      <c r="K39" s="80"/>
    </row>
    <row r="40" spans="1:11" ht="10.5" customHeight="1">
      <c r="A40" s="29" t="s">
        <v>74</v>
      </c>
      <c r="B40" s="69" t="s">
        <v>144</v>
      </c>
      <c r="C40" s="69"/>
      <c r="D40" s="31"/>
      <c r="E40" s="31"/>
      <c r="F40" s="31"/>
      <c r="G40" s="31" t="s">
        <v>58</v>
      </c>
      <c r="H40" s="31" t="s">
        <v>144</v>
      </c>
      <c r="I40" s="79" t="e">
        <f t="shared" si="0"/>
        <v>#VALUE!</v>
      </c>
      <c r="J40" s="79"/>
      <c r="K40" s="80"/>
    </row>
    <row r="41" spans="1:11" ht="10.5" customHeight="1">
      <c r="A41" s="29" t="s">
        <v>75</v>
      </c>
      <c r="B41" s="69" t="s">
        <v>144</v>
      </c>
      <c r="C41" s="69"/>
      <c r="D41" s="31"/>
      <c r="E41" s="31"/>
      <c r="F41" s="31"/>
      <c r="G41" s="31" t="s">
        <v>58</v>
      </c>
      <c r="H41" s="31" t="s">
        <v>144</v>
      </c>
      <c r="I41" s="79" t="e">
        <f t="shared" si="0"/>
        <v>#VALUE!</v>
      </c>
      <c r="J41" s="79"/>
      <c r="K41" s="80"/>
    </row>
    <row r="42" spans="1:11" ht="10.5" customHeight="1">
      <c r="A42" s="29" t="s">
        <v>76</v>
      </c>
      <c r="B42" s="69" t="s">
        <v>144</v>
      </c>
      <c r="C42" s="69"/>
      <c r="D42" s="31"/>
      <c r="E42" s="31"/>
      <c r="F42" s="31"/>
      <c r="G42" s="31" t="s">
        <v>58</v>
      </c>
      <c r="H42" s="31" t="s">
        <v>144</v>
      </c>
      <c r="I42" s="79" t="e">
        <f t="shared" si="0"/>
        <v>#VALUE!</v>
      </c>
      <c r="J42" s="79"/>
      <c r="K42" s="80"/>
    </row>
    <row r="43" spans="1:11" ht="10.5" customHeight="1">
      <c r="A43" s="29" t="s">
        <v>77</v>
      </c>
      <c r="B43" s="69" t="s">
        <v>144</v>
      </c>
      <c r="C43" s="69"/>
      <c r="D43" s="31"/>
      <c r="E43" s="31"/>
      <c r="F43" s="31"/>
      <c r="G43" s="31" t="s">
        <v>58</v>
      </c>
      <c r="H43" s="31" t="s">
        <v>144</v>
      </c>
      <c r="I43" s="79" t="e">
        <f t="shared" si="0"/>
        <v>#VALUE!</v>
      </c>
      <c r="J43" s="79"/>
      <c r="K43" s="80"/>
    </row>
    <row r="44" spans="1:11" ht="10.5" customHeight="1">
      <c r="A44" s="29" t="s">
        <v>78</v>
      </c>
      <c r="B44" s="69" t="s">
        <v>144</v>
      </c>
      <c r="C44" s="69"/>
      <c r="D44" s="31"/>
      <c r="E44" s="31"/>
      <c r="F44" s="31"/>
      <c r="G44" s="31" t="s">
        <v>58</v>
      </c>
      <c r="H44" s="31" t="s">
        <v>144</v>
      </c>
      <c r="I44" s="79" t="e">
        <f t="shared" si="0"/>
        <v>#VALUE!</v>
      </c>
      <c r="J44" s="79"/>
      <c r="K44" s="80"/>
    </row>
    <row r="45" spans="1:11" ht="10.5" customHeight="1">
      <c r="A45" s="29" t="s">
        <v>79</v>
      </c>
      <c r="B45" s="69" t="s">
        <v>144</v>
      </c>
      <c r="C45" s="69"/>
      <c r="D45" s="31"/>
      <c r="E45" s="31"/>
      <c r="F45" s="31"/>
      <c r="G45" s="31" t="s">
        <v>58</v>
      </c>
      <c r="H45" s="31" t="s">
        <v>144</v>
      </c>
      <c r="I45" s="79" t="e">
        <f t="shared" si="0"/>
        <v>#VALUE!</v>
      </c>
      <c r="J45" s="79"/>
      <c r="K45" s="80"/>
    </row>
    <row r="46" spans="1:11" ht="10.5" customHeight="1">
      <c r="A46" s="29" t="s">
        <v>80</v>
      </c>
      <c r="B46" s="69" t="s">
        <v>144</v>
      </c>
      <c r="C46" s="69"/>
      <c r="D46" s="31"/>
      <c r="E46" s="31"/>
      <c r="F46" s="31"/>
      <c r="G46" s="31" t="s">
        <v>58</v>
      </c>
      <c r="H46" s="31" t="s">
        <v>144</v>
      </c>
      <c r="I46" s="79" t="e">
        <f t="shared" si="0"/>
        <v>#VALUE!</v>
      </c>
      <c r="J46" s="79"/>
      <c r="K46" s="80"/>
    </row>
    <row r="47" spans="1:11" ht="10.5" customHeight="1">
      <c r="A47" s="29" t="s">
        <v>81</v>
      </c>
      <c r="B47" s="69" t="s">
        <v>144</v>
      </c>
      <c r="C47" s="69"/>
      <c r="D47" s="31"/>
      <c r="E47" s="31"/>
      <c r="F47" s="31"/>
      <c r="G47" s="31" t="s">
        <v>58</v>
      </c>
      <c r="H47" s="31" t="s">
        <v>144</v>
      </c>
      <c r="I47" s="79" t="e">
        <f t="shared" si="0"/>
        <v>#VALUE!</v>
      </c>
      <c r="J47" s="79"/>
      <c r="K47" s="80"/>
    </row>
    <row r="48" spans="1:11" ht="10.5" customHeight="1">
      <c r="A48" s="29" t="s">
        <v>82</v>
      </c>
      <c r="B48" s="69"/>
      <c r="C48" s="69"/>
      <c r="D48" s="31"/>
      <c r="E48" s="31"/>
      <c r="F48" s="31"/>
      <c r="G48" s="31" t="s">
        <v>58</v>
      </c>
      <c r="H48" s="31" t="s">
        <v>144</v>
      </c>
      <c r="I48" s="79" t="e">
        <f t="shared" si="0"/>
        <v>#VALUE!</v>
      </c>
      <c r="J48" s="79"/>
      <c r="K48" s="80"/>
    </row>
    <row r="49" spans="1:11" ht="10.5" customHeight="1">
      <c r="A49" s="29" t="s">
        <v>83</v>
      </c>
      <c r="B49" s="69"/>
      <c r="C49" s="69"/>
      <c r="D49" s="31"/>
      <c r="E49" s="31"/>
      <c r="F49" s="31"/>
      <c r="G49" s="31" t="s">
        <v>58</v>
      </c>
      <c r="H49" s="31" t="s">
        <v>144</v>
      </c>
      <c r="I49" s="79" t="e">
        <f t="shared" si="0"/>
        <v>#VALUE!</v>
      </c>
      <c r="J49" s="79"/>
      <c r="K49" s="80"/>
    </row>
    <row r="50" spans="1:11" ht="10.5" customHeight="1">
      <c r="A50" s="29" t="s">
        <v>84</v>
      </c>
      <c r="B50" s="69"/>
      <c r="C50" s="69"/>
      <c r="D50" s="31"/>
      <c r="E50" s="31"/>
      <c r="F50" s="31"/>
      <c r="G50" s="31" t="s">
        <v>58</v>
      </c>
      <c r="H50" s="31" t="s">
        <v>144</v>
      </c>
      <c r="I50" s="79" t="e">
        <f t="shared" si="0"/>
        <v>#VALUE!</v>
      </c>
      <c r="J50" s="79"/>
      <c r="K50" s="80"/>
    </row>
    <row r="51" spans="1:11" ht="10.5" customHeight="1">
      <c r="A51" s="29" t="s">
        <v>85</v>
      </c>
      <c r="B51" s="69"/>
      <c r="C51" s="69"/>
      <c r="D51" s="31"/>
      <c r="E51" s="31"/>
      <c r="F51" s="31"/>
      <c r="G51" s="31" t="s">
        <v>58</v>
      </c>
      <c r="H51" s="31" t="s">
        <v>144</v>
      </c>
      <c r="I51" s="79" t="e">
        <f t="shared" si="0"/>
        <v>#VALUE!</v>
      </c>
      <c r="J51" s="79"/>
      <c r="K51" s="80"/>
    </row>
    <row r="52" spans="1:11" ht="10.5" customHeight="1" thickBot="1">
      <c r="A52" s="83" t="s">
        <v>86</v>
      </c>
      <c r="B52" s="76"/>
      <c r="C52" s="76"/>
      <c r="D52" s="15"/>
      <c r="E52" s="15"/>
      <c r="F52" s="15"/>
      <c r="G52" s="15" t="s">
        <v>58</v>
      </c>
      <c r="H52" s="15" t="s">
        <v>144</v>
      </c>
      <c r="I52" s="81" t="e">
        <f t="shared" si="0"/>
        <v>#VALUE!</v>
      </c>
      <c r="J52" s="81"/>
      <c r="K52" s="82"/>
    </row>
    <row r="53" spans="1:11" s="102" customFormat="1" ht="14.25" customHeight="1" thickBot="1">
      <c r="A53" s="96" t="s">
        <v>87</v>
      </c>
      <c r="B53" s="97"/>
      <c r="C53" s="97"/>
      <c r="D53" s="97"/>
      <c r="E53" s="97"/>
      <c r="F53" s="97"/>
      <c r="G53" s="98"/>
      <c r="H53" s="99">
        <f>SUM(H18:H52)</f>
        <v>0</v>
      </c>
      <c r="I53" s="100" t="e">
        <f>SUM(I18:I52)</f>
        <v>#VALUE!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88</v>
      </c>
      <c r="B54" s="89"/>
      <c r="C54" s="89"/>
      <c r="D54" s="89"/>
      <c r="E54" s="89"/>
      <c r="F54" s="48" t="str">
        <f>IF('Fogy-elsz.'!$F$16=1,"benzin","gázolaj")</f>
        <v>benzin</v>
      </c>
      <c r="G54" s="22"/>
      <c r="H54" s="22"/>
      <c r="I54" s="22"/>
      <c r="K54" s="46"/>
    </row>
    <row r="55" spans="1:11" ht="10.5" customHeight="1">
      <c r="A55" s="38" t="s">
        <v>89</v>
      </c>
      <c r="B55" s="32"/>
      <c r="C55" s="39"/>
      <c r="D55" s="32"/>
      <c r="E55" s="32"/>
      <c r="F55" s="95">
        <f>'Fogy-elsz.'!$C$7</f>
        <v>316</v>
      </c>
      <c r="G55" s="84" t="s">
        <v>90</v>
      </c>
      <c r="H55" s="40"/>
      <c r="I55" s="43"/>
      <c r="J55" s="103" t="e">
        <f>I53</f>
        <v>#VALUE!</v>
      </c>
      <c r="K55" s="46"/>
    </row>
    <row r="56" spans="1:11" ht="10.5" customHeight="1">
      <c r="A56" s="38" t="s">
        <v>91</v>
      </c>
      <c r="B56" s="32"/>
      <c r="C56" s="32"/>
      <c r="D56" s="32"/>
      <c r="E56" s="39"/>
      <c r="F56" s="95" t="e">
        <f>'Fogy-elsz.'!$E$23</f>
        <v>#N/A</v>
      </c>
      <c r="G56" s="84" t="s">
        <v>92</v>
      </c>
      <c r="H56" s="40"/>
      <c r="I56" s="43"/>
      <c r="J56" s="103">
        <f>H53*'Fogy-elsz.'!$E$25</f>
        <v>0</v>
      </c>
      <c r="K56" s="46"/>
    </row>
    <row r="57" spans="1:11" ht="10.5" customHeight="1">
      <c r="A57" s="37" t="s">
        <v>93</v>
      </c>
      <c r="B57" s="87"/>
      <c r="C57" s="22"/>
      <c r="D57" s="22"/>
      <c r="E57" s="22"/>
      <c r="F57" s="90"/>
      <c r="G57" s="84" t="s">
        <v>120</v>
      </c>
      <c r="H57" s="40"/>
      <c r="I57" s="43"/>
      <c r="J57" s="104" t="e">
        <f>SUM(J55+J56)</f>
        <v>#VALUE!</v>
      </c>
      <c r="K57" s="46"/>
    </row>
    <row r="58" spans="1:11" ht="10.5" customHeight="1">
      <c r="A58" s="92"/>
      <c r="B58" s="138" t="s">
        <v>94</v>
      </c>
      <c r="C58" s="138"/>
      <c r="D58" s="85"/>
      <c r="E58" s="84"/>
      <c r="F58" s="95" t="s">
        <v>95</v>
      </c>
      <c r="G58" s="105" t="s">
        <v>121</v>
      </c>
      <c r="H58" s="40"/>
      <c r="I58" s="43"/>
      <c r="J58" s="49" t="e">
        <f>J57+J53+K53</f>
        <v>#VALUE!</v>
      </c>
      <c r="K58" s="46"/>
    </row>
    <row r="59" spans="1:11" ht="10.5" customHeight="1">
      <c r="A59" s="92"/>
      <c r="B59" s="139" t="s">
        <v>96</v>
      </c>
      <c r="C59" s="139"/>
      <c r="D59" s="85"/>
      <c r="E59" s="84"/>
      <c r="F59" s="95" t="s">
        <v>95</v>
      </c>
      <c r="G59" s="106" t="s">
        <v>122</v>
      </c>
      <c r="H59" s="93"/>
      <c r="I59" s="93"/>
      <c r="J59" s="50">
        <v>0</v>
      </c>
      <c r="K59" s="46"/>
    </row>
    <row r="60" spans="1:11" ht="10.5" customHeight="1">
      <c r="A60" s="91"/>
      <c r="B60" s="139" t="s">
        <v>97</v>
      </c>
      <c r="C60" s="139"/>
      <c r="D60" s="22"/>
      <c r="E60" s="31"/>
      <c r="F60" s="94" t="s">
        <v>95</v>
      </c>
      <c r="G60" s="30"/>
      <c r="H60" s="32"/>
      <c r="I60" s="39"/>
      <c r="J60" s="31"/>
      <c r="K60" s="46"/>
    </row>
    <row r="61" spans="1:11" ht="10.5" customHeight="1" thickBot="1">
      <c r="A61" s="86"/>
      <c r="B61" s="41"/>
      <c r="C61" s="41"/>
      <c r="D61" s="41"/>
      <c r="E61" s="41"/>
      <c r="F61" s="41"/>
      <c r="G61" s="86"/>
      <c r="H61" s="41"/>
      <c r="I61" s="41"/>
      <c r="J61" s="41"/>
      <c r="K61" s="42"/>
    </row>
    <row r="62" ht="12" thickBot="1"/>
    <row r="63" spans="6:9" ht="13.5" thickBot="1">
      <c r="F63" s="118" t="s">
        <v>101</v>
      </c>
      <c r="G63" s="119"/>
      <c r="H63" s="119"/>
      <c r="I63" s="120" t="e">
        <f>J58-J59</f>
        <v>#VALUE!</v>
      </c>
    </row>
    <row r="65" spans="2:10" ht="11.25">
      <c r="B65" s="16" t="s">
        <v>102</v>
      </c>
      <c r="H65" s="51"/>
      <c r="I65" s="51"/>
      <c r="J65" s="51"/>
    </row>
    <row r="66" ht="11.25">
      <c r="I66" s="52" t="s">
        <v>103</v>
      </c>
    </row>
    <row r="68" spans="2:10" ht="11.25">
      <c r="B68" s="16" t="s">
        <v>104</v>
      </c>
      <c r="H68" s="51"/>
      <c r="I68" s="51"/>
      <c r="J68" s="51"/>
    </row>
    <row r="69" ht="11.25">
      <c r="I69" s="52" t="s">
        <v>103</v>
      </c>
    </row>
    <row r="70" ht="11.25">
      <c r="B70" s="16" t="s">
        <v>42</v>
      </c>
    </row>
  </sheetData>
  <sheetProtection/>
  <protectedRanges>
    <protectedRange sqref="J55:J57" name="Tartom?ny1_1"/>
  </protectedRanges>
  <mergeCells count="8">
    <mergeCell ref="D15:F15"/>
    <mergeCell ref="B58:C58"/>
    <mergeCell ref="B59:C59"/>
    <mergeCell ref="B60:C60"/>
    <mergeCell ref="A2:K2"/>
    <mergeCell ref="A3:K3"/>
    <mergeCell ref="H10:I10"/>
    <mergeCell ref="A13:C13"/>
  </mergeCells>
  <printOptions/>
  <pageMargins left="0.48" right="0.44" top="0.43" bottom="0.5" header="0.3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4.00390625" style="16" customWidth="1"/>
    <col min="2" max="2" width="7.625" style="16" customWidth="1"/>
    <col min="3" max="3" width="7.75390625" style="16" customWidth="1"/>
    <col min="4" max="6" width="9.25390625" style="16" customWidth="1"/>
    <col min="7" max="7" width="10.75390625" style="16" customWidth="1"/>
    <col min="8" max="8" width="8.00390625" style="16" customWidth="1"/>
    <col min="9" max="9" width="10.625" style="16" customWidth="1"/>
    <col min="10" max="10" width="9.625" style="22" bestFit="1" customWidth="1"/>
    <col min="11" max="11" width="9.125" style="22" customWidth="1"/>
    <col min="12" max="16384" width="9.125" style="16" customWidth="1"/>
  </cols>
  <sheetData>
    <row r="1" spans="9:11" ht="17.25" customHeight="1">
      <c r="I1" s="16" t="s">
        <v>105</v>
      </c>
      <c r="K1" s="117" t="s">
        <v>144</v>
      </c>
    </row>
    <row r="2" spans="1:11" ht="11.25">
      <c r="A2" s="140" t="s">
        <v>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1.25">
      <c r="A3" s="141" t="s">
        <v>127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spans="1:7" ht="11.25">
      <c r="A5" s="16" t="s">
        <v>98</v>
      </c>
      <c r="G5" s="16" t="s">
        <v>99</v>
      </c>
    </row>
    <row r="6" spans="1:8" ht="15" customHeight="1">
      <c r="A6" s="16" t="s">
        <v>30</v>
      </c>
      <c r="B6" s="16">
        <f>Törzsadatok!$B$6</f>
        <v>0</v>
      </c>
      <c r="G6" s="16" t="s">
        <v>30</v>
      </c>
      <c r="H6" s="16" t="str">
        <f>Törzsadatok!$B$14</f>
        <v> </v>
      </c>
    </row>
    <row r="7" spans="1:8" ht="15" customHeight="1">
      <c r="A7" s="16" t="s">
        <v>31</v>
      </c>
      <c r="B7" s="16" t="str">
        <f>Törzsadatok!$B$7</f>
        <v> </v>
      </c>
      <c r="G7" s="16" t="s">
        <v>32</v>
      </c>
      <c r="H7" s="16" t="str">
        <f>Törzsadatok!$B$15</f>
        <v> </v>
      </c>
    </row>
    <row r="8" spans="1:10" ht="15" customHeight="1">
      <c r="A8" s="16" t="s">
        <v>33</v>
      </c>
      <c r="C8" s="16" t="str">
        <f>Törzsadatok!$B$8</f>
        <v> </v>
      </c>
      <c r="G8" s="16" t="s">
        <v>125</v>
      </c>
      <c r="H8" s="16" t="str">
        <f>Törzsadatok!$B$16</f>
        <v> </v>
      </c>
      <c r="I8" s="55" t="str">
        <f>Törzsadatok!$B$17</f>
        <v> </v>
      </c>
      <c r="J8" s="55"/>
    </row>
    <row r="9" spans="7:8" ht="15" customHeight="1">
      <c r="G9" s="16" t="s">
        <v>100</v>
      </c>
      <c r="H9" s="16" t="str">
        <f>Törzsadatok!$B$18</f>
        <v> </v>
      </c>
    </row>
    <row r="10" spans="7:9" ht="15" customHeight="1">
      <c r="G10" s="16" t="s">
        <v>126</v>
      </c>
      <c r="H10" s="141" t="str">
        <f>Törzsadatok!$B$19</f>
        <v> </v>
      </c>
      <c r="I10" s="141"/>
    </row>
    <row r="11" spans="2:4" ht="11.25">
      <c r="B11" s="16" t="s">
        <v>123</v>
      </c>
      <c r="C11" s="16">
        <f>Törzsadatok!$F$7</f>
        <v>2010</v>
      </c>
      <c r="D11" s="52" t="s">
        <v>149</v>
      </c>
    </row>
    <row r="12" ht="12" thickBot="1"/>
    <row r="13" spans="1:11" ht="13.5" customHeight="1" thickBot="1">
      <c r="A13" s="142" t="s">
        <v>128</v>
      </c>
      <c r="B13" s="143"/>
      <c r="C13" s="144"/>
      <c r="D13" s="14" t="str">
        <f>'Fogy-elsz.'!$E$19</f>
        <v> </v>
      </c>
      <c r="E13" s="72"/>
      <c r="F13" s="73"/>
      <c r="G13" s="74" t="s">
        <v>43</v>
      </c>
      <c r="H13" s="13" t="str">
        <f>'Fogy-elsz.'!$C$19</f>
        <v> </v>
      </c>
      <c r="I13" s="36"/>
      <c r="J13" s="13"/>
      <c r="K13" s="75"/>
    </row>
    <row r="14" spans="1:11" ht="12" hidden="1" thickBot="1">
      <c r="A14" s="71"/>
      <c r="B14" s="47"/>
      <c r="C14" s="47"/>
      <c r="D14" s="47"/>
      <c r="E14" s="47"/>
      <c r="F14" s="64"/>
      <c r="G14" s="56"/>
      <c r="H14" s="56"/>
      <c r="I14" s="63"/>
      <c r="J14" s="65"/>
      <c r="K14" s="46"/>
    </row>
    <row r="15" spans="1:11" s="22" customFormat="1" ht="12.75" customHeight="1" thickBot="1">
      <c r="A15" s="17" t="s">
        <v>44</v>
      </c>
      <c r="B15" s="17" t="s">
        <v>45</v>
      </c>
      <c r="C15" s="60" t="s">
        <v>34</v>
      </c>
      <c r="D15" s="135" t="s">
        <v>35</v>
      </c>
      <c r="E15" s="136"/>
      <c r="F15" s="137"/>
      <c r="G15" s="61" t="s">
        <v>46</v>
      </c>
      <c r="H15" s="19" t="s">
        <v>47</v>
      </c>
      <c r="I15" s="21" t="s">
        <v>46</v>
      </c>
      <c r="J15" s="67" t="s">
        <v>48</v>
      </c>
      <c r="K15" s="44" t="s">
        <v>49</v>
      </c>
    </row>
    <row r="16" spans="1:11" s="22" customFormat="1" ht="10.5" customHeight="1">
      <c r="A16" s="19" t="s">
        <v>50</v>
      </c>
      <c r="B16" s="19"/>
      <c r="C16" s="19"/>
      <c r="D16" s="19" t="s">
        <v>117</v>
      </c>
      <c r="E16" s="19" t="s">
        <v>118</v>
      </c>
      <c r="F16" s="19" t="s">
        <v>119</v>
      </c>
      <c r="G16" s="18" t="s">
        <v>51</v>
      </c>
      <c r="H16" s="19" t="s">
        <v>129</v>
      </c>
      <c r="I16" s="21" t="s">
        <v>51</v>
      </c>
      <c r="J16" s="20" t="s">
        <v>52</v>
      </c>
      <c r="K16" s="44" t="s">
        <v>53</v>
      </c>
    </row>
    <row r="17" spans="1:11" ht="10.5" customHeight="1" thickBot="1">
      <c r="A17" s="23"/>
      <c r="B17" s="24"/>
      <c r="C17" s="24"/>
      <c r="D17" s="24"/>
      <c r="E17" s="24"/>
      <c r="F17" s="24"/>
      <c r="G17" s="25"/>
      <c r="H17" s="26" t="s">
        <v>130</v>
      </c>
      <c r="I17" s="28" t="s">
        <v>54</v>
      </c>
      <c r="J17" s="27" t="s">
        <v>55</v>
      </c>
      <c r="K17" s="45" t="s">
        <v>56</v>
      </c>
    </row>
    <row r="18" spans="1:11" ht="10.5" customHeight="1">
      <c r="A18" s="66" t="s">
        <v>57</v>
      </c>
      <c r="B18" s="124">
        <v>40238</v>
      </c>
      <c r="C18" s="68">
        <v>40238</v>
      </c>
      <c r="D18" s="62"/>
      <c r="E18" s="62"/>
      <c r="F18" s="63"/>
      <c r="G18" s="63" t="s">
        <v>58</v>
      </c>
      <c r="H18" s="63" t="s">
        <v>144</v>
      </c>
      <c r="I18" s="77" t="e">
        <f>$F$55*H18*$F$56/100</f>
        <v>#VALUE!</v>
      </c>
      <c r="J18" s="77"/>
      <c r="K18" s="78"/>
    </row>
    <row r="19" spans="1:11" ht="10.5" customHeight="1">
      <c r="A19" s="29" t="s">
        <v>59</v>
      </c>
      <c r="B19" s="126" t="s">
        <v>144</v>
      </c>
      <c r="C19" s="69"/>
      <c r="D19" s="33"/>
      <c r="E19" s="33"/>
      <c r="F19" s="31"/>
      <c r="G19" s="31" t="s">
        <v>58</v>
      </c>
      <c r="H19" s="31" t="s">
        <v>144</v>
      </c>
      <c r="I19" s="79" t="e">
        <f aca="true" t="shared" si="0" ref="I19:I52">$F$55*H19*$F$56/100</f>
        <v>#VALUE!</v>
      </c>
      <c r="J19" s="79"/>
      <c r="K19" s="80"/>
    </row>
    <row r="20" spans="1:11" ht="10.5" customHeight="1">
      <c r="A20" s="29" t="s">
        <v>60</v>
      </c>
      <c r="B20" s="69" t="s">
        <v>144</v>
      </c>
      <c r="C20" s="69"/>
      <c r="D20" s="33"/>
      <c r="E20" s="33"/>
      <c r="F20" s="31"/>
      <c r="G20" s="31" t="s">
        <v>58</v>
      </c>
      <c r="H20" s="31" t="s">
        <v>144</v>
      </c>
      <c r="I20" s="79" t="e">
        <f t="shared" si="0"/>
        <v>#VALUE!</v>
      </c>
      <c r="J20" s="79"/>
      <c r="K20" s="80"/>
    </row>
    <row r="21" spans="1:11" ht="10.5" customHeight="1">
      <c r="A21" s="29" t="s">
        <v>61</v>
      </c>
      <c r="B21" s="69" t="s">
        <v>144</v>
      </c>
      <c r="C21" s="69"/>
      <c r="D21" s="33"/>
      <c r="E21" s="33"/>
      <c r="F21" s="31"/>
      <c r="G21" s="31" t="s">
        <v>58</v>
      </c>
      <c r="H21" s="31" t="s">
        <v>144</v>
      </c>
      <c r="I21" s="79" t="e">
        <f t="shared" si="0"/>
        <v>#VALUE!</v>
      </c>
      <c r="J21" s="79"/>
      <c r="K21" s="80"/>
    </row>
    <row r="22" spans="1:11" ht="10.5" customHeight="1">
      <c r="A22" s="29" t="s">
        <v>62</v>
      </c>
      <c r="B22" s="69" t="s">
        <v>144</v>
      </c>
      <c r="C22" s="69"/>
      <c r="D22" s="31"/>
      <c r="E22" s="31"/>
      <c r="F22" s="31"/>
      <c r="G22" s="31" t="s">
        <v>58</v>
      </c>
      <c r="H22" s="31" t="s">
        <v>144</v>
      </c>
      <c r="I22" s="79" t="e">
        <f t="shared" si="0"/>
        <v>#VALUE!</v>
      </c>
      <c r="J22" s="79"/>
      <c r="K22" s="80"/>
    </row>
    <row r="23" spans="1:11" ht="10.5" customHeight="1">
      <c r="A23" s="29" t="s">
        <v>63</v>
      </c>
      <c r="B23" s="69" t="s">
        <v>144</v>
      </c>
      <c r="C23" s="69"/>
      <c r="D23" s="31"/>
      <c r="E23" s="31"/>
      <c r="F23" s="31"/>
      <c r="G23" s="31" t="s">
        <v>58</v>
      </c>
      <c r="H23" s="31" t="s">
        <v>144</v>
      </c>
      <c r="I23" s="79" t="e">
        <f t="shared" si="0"/>
        <v>#VALUE!</v>
      </c>
      <c r="J23" s="79"/>
      <c r="K23" s="80"/>
    </row>
    <row r="24" spans="1:11" ht="10.5" customHeight="1">
      <c r="A24" s="29" t="s">
        <v>64</v>
      </c>
      <c r="B24" s="69" t="s">
        <v>144</v>
      </c>
      <c r="C24" s="69"/>
      <c r="D24" s="31"/>
      <c r="E24" s="31"/>
      <c r="F24" s="31"/>
      <c r="G24" s="31" t="s">
        <v>58</v>
      </c>
      <c r="H24" s="31" t="s">
        <v>144</v>
      </c>
      <c r="I24" s="79" t="e">
        <f t="shared" si="0"/>
        <v>#VALUE!</v>
      </c>
      <c r="J24" s="79"/>
      <c r="K24" s="80"/>
    </row>
    <row r="25" spans="1:11" ht="10.5" customHeight="1">
      <c r="A25" s="29" t="s">
        <v>65</v>
      </c>
      <c r="B25" s="69" t="s">
        <v>144</v>
      </c>
      <c r="C25" s="69"/>
      <c r="D25" s="31"/>
      <c r="E25" s="31"/>
      <c r="F25" s="31"/>
      <c r="G25" s="31" t="s">
        <v>58</v>
      </c>
      <c r="H25" s="31" t="s">
        <v>144</v>
      </c>
      <c r="I25" s="79" t="e">
        <f t="shared" si="0"/>
        <v>#VALUE!</v>
      </c>
      <c r="J25" s="79"/>
      <c r="K25" s="80"/>
    </row>
    <row r="26" spans="1:11" ht="10.5" customHeight="1">
      <c r="A26" s="34" t="s">
        <v>66</v>
      </c>
      <c r="B26" s="69" t="s">
        <v>144</v>
      </c>
      <c r="C26" s="69"/>
      <c r="D26" s="31"/>
      <c r="E26" s="31"/>
      <c r="F26" s="31"/>
      <c r="G26" s="31" t="s">
        <v>58</v>
      </c>
      <c r="H26" s="31" t="s">
        <v>144</v>
      </c>
      <c r="I26" s="79" t="e">
        <f t="shared" si="0"/>
        <v>#VALUE!</v>
      </c>
      <c r="J26" s="79"/>
      <c r="K26" s="80"/>
    </row>
    <row r="27" spans="1:11" ht="10.5" customHeight="1">
      <c r="A27" s="29" t="s">
        <v>36</v>
      </c>
      <c r="B27" s="69" t="s">
        <v>144</v>
      </c>
      <c r="C27" s="69"/>
      <c r="D27" s="31"/>
      <c r="E27" s="31"/>
      <c r="F27" s="31"/>
      <c r="G27" s="31" t="s">
        <v>58</v>
      </c>
      <c r="H27" s="31" t="s">
        <v>144</v>
      </c>
      <c r="I27" s="79" t="e">
        <f t="shared" si="0"/>
        <v>#VALUE!</v>
      </c>
      <c r="J27" s="79"/>
      <c r="K27" s="80"/>
    </row>
    <row r="28" spans="1:11" ht="10.5" customHeight="1">
      <c r="A28" s="29" t="s">
        <v>37</v>
      </c>
      <c r="B28" s="69" t="s">
        <v>144</v>
      </c>
      <c r="C28" s="69"/>
      <c r="D28" s="31"/>
      <c r="E28" s="31"/>
      <c r="F28" s="31"/>
      <c r="G28" s="31" t="s">
        <v>58</v>
      </c>
      <c r="H28" s="31" t="s">
        <v>144</v>
      </c>
      <c r="I28" s="79" t="e">
        <f t="shared" si="0"/>
        <v>#VALUE!</v>
      </c>
      <c r="J28" s="79"/>
      <c r="K28" s="80"/>
    </row>
    <row r="29" spans="1:11" ht="10.5" customHeight="1">
      <c r="A29" s="29" t="s">
        <v>38</v>
      </c>
      <c r="B29" s="69" t="s">
        <v>144</v>
      </c>
      <c r="C29" s="69"/>
      <c r="D29" s="31"/>
      <c r="E29" s="31"/>
      <c r="F29" s="31"/>
      <c r="G29" s="31" t="s">
        <v>58</v>
      </c>
      <c r="H29" s="31" t="s">
        <v>151</v>
      </c>
      <c r="I29" s="79" t="e">
        <f t="shared" si="0"/>
        <v>#VALUE!</v>
      </c>
      <c r="J29" s="79"/>
      <c r="K29" s="80"/>
    </row>
    <row r="30" spans="1:11" ht="10.5" customHeight="1">
      <c r="A30" s="29" t="s">
        <v>39</v>
      </c>
      <c r="B30" s="69" t="s">
        <v>144</v>
      </c>
      <c r="C30" s="69"/>
      <c r="D30" s="31"/>
      <c r="E30" s="31"/>
      <c r="F30" s="31"/>
      <c r="G30" s="31" t="s">
        <v>58</v>
      </c>
      <c r="H30" s="31" t="s">
        <v>144</v>
      </c>
      <c r="I30" s="79" t="e">
        <f t="shared" si="0"/>
        <v>#VALUE!</v>
      </c>
      <c r="J30" s="79"/>
      <c r="K30" s="80"/>
    </row>
    <row r="31" spans="1:11" ht="10.5" customHeight="1">
      <c r="A31" s="29" t="s">
        <v>40</v>
      </c>
      <c r="B31" s="69" t="s">
        <v>144</v>
      </c>
      <c r="C31" s="69"/>
      <c r="D31" s="31"/>
      <c r="E31" s="31"/>
      <c r="F31" s="31"/>
      <c r="G31" s="31" t="s">
        <v>58</v>
      </c>
      <c r="H31" s="31" t="s">
        <v>144</v>
      </c>
      <c r="I31" s="79" t="e">
        <f t="shared" si="0"/>
        <v>#VALUE!</v>
      </c>
      <c r="J31" s="79"/>
      <c r="K31" s="80"/>
    </row>
    <row r="32" spans="1:11" ht="10.5" customHeight="1">
      <c r="A32" s="29" t="s">
        <v>41</v>
      </c>
      <c r="B32" s="69" t="s">
        <v>144</v>
      </c>
      <c r="C32" s="69"/>
      <c r="D32" s="31"/>
      <c r="E32" s="31"/>
      <c r="F32" s="31"/>
      <c r="G32" s="31" t="s">
        <v>58</v>
      </c>
      <c r="H32" s="31" t="s">
        <v>144</v>
      </c>
      <c r="I32" s="79" t="e">
        <f t="shared" si="0"/>
        <v>#VALUE!</v>
      </c>
      <c r="J32" s="79"/>
      <c r="K32" s="80"/>
    </row>
    <row r="33" spans="1:11" ht="10.5" customHeight="1">
      <c r="A33" s="29" t="s">
        <v>67</v>
      </c>
      <c r="B33" s="69" t="s">
        <v>144</v>
      </c>
      <c r="C33" s="69"/>
      <c r="D33" s="31"/>
      <c r="E33" s="31"/>
      <c r="F33" s="31"/>
      <c r="G33" s="31" t="s">
        <v>58</v>
      </c>
      <c r="H33" s="31" t="s">
        <v>144</v>
      </c>
      <c r="I33" s="79" t="e">
        <f t="shared" si="0"/>
        <v>#VALUE!</v>
      </c>
      <c r="J33" s="79"/>
      <c r="K33" s="80"/>
    </row>
    <row r="34" spans="1:11" ht="10.5" customHeight="1">
      <c r="A34" s="29" t="s">
        <v>68</v>
      </c>
      <c r="B34" s="70" t="s">
        <v>144</v>
      </c>
      <c r="C34" s="70"/>
      <c r="D34" s="35"/>
      <c r="E34" s="35"/>
      <c r="F34" s="31"/>
      <c r="G34" s="31" t="s">
        <v>58</v>
      </c>
      <c r="H34" s="31" t="s">
        <v>144</v>
      </c>
      <c r="I34" s="79" t="e">
        <f t="shared" si="0"/>
        <v>#VALUE!</v>
      </c>
      <c r="J34" s="79"/>
      <c r="K34" s="80"/>
    </row>
    <row r="35" spans="1:11" ht="10.5" customHeight="1">
      <c r="A35" s="29" t="s">
        <v>69</v>
      </c>
      <c r="B35" s="69" t="s">
        <v>144</v>
      </c>
      <c r="C35" s="69"/>
      <c r="D35" s="31"/>
      <c r="E35" s="31"/>
      <c r="F35" s="31"/>
      <c r="G35" s="31" t="s">
        <v>58</v>
      </c>
      <c r="H35" s="31" t="s">
        <v>144</v>
      </c>
      <c r="I35" s="79" t="e">
        <f t="shared" si="0"/>
        <v>#VALUE!</v>
      </c>
      <c r="J35" s="79"/>
      <c r="K35" s="80"/>
    </row>
    <row r="36" spans="1:11" ht="10.5" customHeight="1">
      <c r="A36" s="29" t="s">
        <v>70</v>
      </c>
      <c r="B36" s="69" t="s">
        <v>144</v>
      </c>
      <c r="C36" s="69"/>
      <c r="D36" s="31"/>
      <c r="E36" s="31"/>
      <c r="F36" s="31"/>
      <c r="G36" s="31" t="s">
        <v>58</v>
      </c>
      <c r="H36" s="31" t="s">
        <v>144</v>
      </c>
      <c r="I36" s="79" t="e">
        <f t="shared" si="0"/>
        <v>#VALUE!</v>
      </c>
      <c r="J36" s="79"/>
      <c r="K36" s="80"/>
    </row>
    <row r="37" spans="1:11" ht="10.5" customHeight="1">
      <c r="A37" s="29" t="s">
        <v>71</v>
      </c>
      <c r="B37" s="69" t="s">
        <v>144</v>
      </c>
      <c r="C37" s="69"/>
      <c r="D37" s="31"/>
      <c r="E37" s="31"/>
      <c r="F37" s="31"/>
      <c r="G37" s="31" t="s">
        <v>58</v>
      </c>
      <c r="H37" s="31" t="s">
        <v>144</v>
      </c>
      <c r="I37" s="79" t="e">
        <f t="shared" si="0"/>
        <v>#VALUE!</v>
      </c>
      <c r="J37" s="79"/>
      <c r="K37" s="80"/>
    </row>
    <row r="38" spans="1:11" ht="10.5" customHeight="1">
      <c r="A38" s="29" t="s">
        <v>72</v>
      </c>
      <c r="B38" s="69" t="s">
        <v>144</v>
      </c>
      <c r="C38" s="69"/>
      <c r="D38" s="31"/>
      <c r="E38" s="31"/>
      <c r="F38" s="31"/>
      <c r="G38" s="31" t="s">
        <v>58</v>
      </c>
      <c r="H38" s="31" t="s">
        <v>144</v>
      </c>
      <c r="I38" s="79" t="e">
        <f t="shared" si="0"/>
        <v>#VALUE!</v>
      </c>
      <c r="J38" s="79"/>
      <c r="K38" s="80"/>
    </row>
    <row r="39" spans="1:11" ht="10.5" customHeight="1">
      <c r="A39" s="29" t="s">
        <v>73</v>
      </c>
      <c r="B39" s="69" t="s">
        <v>144</v>
      </c>
      <c r="C39" s="69"/>
      <c r="D39" s="31"/>
      <c r="E39" s="31"/>
      <c r="F39" s="31"/>
      <c r="G39" s="31" t="s">
        <v>58</v>
      </c>
      <c r="H39" s="31" t="s">
        <v>144</v>
      </c>
      <c r="I39" s="79" t="e">
        <f t="shared" si="0"/>
        <v>#VALUE!</v>
      </c>
      <c r="J39" s="79"/>
      <c r="K39" s="80"/>
    </row>
    <row r="40" spans="1:11" ht="10.5" customHeight="1">
      <c r="A40" s="29" t="s">
        <v>74</v>
      </c>
      <c r="B40" s="69" t="s">
        <v>144</v>
      </c>
      <c r="C40" s="69"/>
      <c r="D40" s="31"/>
      <c r="E40" s="31"/>
      <c r="F40" s="31"/>
      <c r="G40" s="31" t="s">
        <v>58</v>
      </c>
      <c r="H40" s="31" t="s">
        <v>144</v>
      </c>
      <c r="I40" s="79" t="e">
        <f t="shared" si="0"/>
        <v>#VALUE!</v>
      </c>
      <c r="J40" s="79"/>
      <c r="K40" s="80"/>
    </row>
    <row r="41" spans="1:11" ht="10.5" customHeight="1">
      <c r="A41" s="29" t="s">
        <v>75</v>
      </c>
      <c r="B41" s="69" t="s">
        <v>144</v>
      </c>
      <c r="C41" s="69"/>
      <c r="D41" s="31"/>
      <c r="E41" s="31"/>
      <c r="F41" s="31"/>
      <c r="G41" s="31" t="s">
        <v>58</v>
      </c>
      <c r="H41" s="31" t="s">
        <v>144</v>
      </c>
      <c r="I41" s="79" t="e">
        <f t="shared" si="0"/>
        <v>#VALUE!</v>
      </c>
      <c r="J41" s="79"/>
      <c r="K41" s="80"/>
    </row>
    <row r="42" spans="1:11" ht="10.5" customHeight="1">
      <c r="A42" s="29" t="s">
        <v>76</v>
      </c>
      <c r="B42" s="69" t="s">
        <v>144</v>
      </c>
      <c r="C42" s="69"/>
      <c r="D42" s="31"/>
      <c r="E42" s="31"/>
      <c r="F42" s="31"/>
      <c r="G42" s="31" t="s">
        <v>58</v>
      </c>
      <c r="H42" s="31" t="s">
        <v>144</v>
      </c>
      <c r="I42" s="79" t="e">
        <f t="shared" si="0"/>
        <v>#VALUE!</v>
      </c>
      <c r="J42" s="79"/>
      <c r="K42" s="80"/>
    </row>
    <row r="43" spans="1:11" ht="10.5" customHeight="1">
      <c r="A43" s="29" t="s">
        <v>77</v>
      </c>
      <c r="B43" s="69" t="s">
        <v>144</v>
      </c>
      <c r="C43" s="69"/>
      <c r="D43" s="31"/>
      <c r="E43" s="31"/>
      <c r="F43" s="31"/>
      <c r="G43" s="31" t="s">
        <v>58</v>
      </c>
      <c r="H43" s="31" t="s">
        <v>144</v>
      </c>
      <c r="I43" s="79" t="e">
        <f t="shared" si="0"/>
        <v>#VALUE!</v>
      </c>
      <c r="J43" s="79"/>
      <c r="K43" s="80"/>
    </row>
    <row r="44" spans="1:11" ht="10.5" customHeight="1">
      <c r="A44" s="29" t="s">
        <v>78</v>
      </c>
      <c r="B44" s="69" t="s">
        <v>144</v>
      </c>
      <c r="C44" s="69"/>
      <c r="D44" s="31"/>
      <c r="E44" s="31"/>
      <c r="F44" s="31"/>
      <c r="G44" s="31" t="s">
        <v>58</v>
      </c>
      <c r="H44" s="31" t="s">
        <v>144</v>
      </c>
      <c r="I44" s="79" t="e">
        <f t="shared" si="0"/>
        <v>#VALUE!</v>
      </c>
      <c r="J44" s="79"/>
      <c r="K44" s="80"/>
    </row>
    <row r="45" spans="1:11" ht="10.5" customHeight="1">
      <c r="A45" s="29" t="s">
        <v>79</v>
      </c>
      <c r="B45" s="69" t="s">
        <v>144</v>
      </c>
      <c r="C45" s="69"/>
      <c r="D45" s="31"/>
      <c r="E45" s="31"/>
      <c r="F45" s="31"/>
      <c r="G45" s="31" t="s">
        <v>58</v>
      </c>
      <c r="H45" s="31" t="s">
        <v>144</v>
      </c>
      <c r="I45" s="79" t="e">
        <f t="shared" si="0"/>
        <v>#VALUE!</v>
      </c>
      <c r="J45" s="79"/>
      <c r="K45" s="80"/>
    </row>
    <row r="46" spans="1:11" ht="10.5" customHeight="1">
      <c r="A46" s="29" t="s">
        <v>80</v>
      </c>
      <c r="B46" s="69" t="s">
        <v>144</v>
      </c>
      <c r="C46" s="69"/>
      <c r="D46" s="31"/>
      <c r="E46" s="31"/>
      <c r="F46" s="31"/>
      <c r="G46" s="31" t="s">
        <v>58</v>
      </c>
      <c r="H46" s="31" t="s">
        <v>144</v>
      </c>
      <c r="I46" s="79" t="e">
        <f t="shared" si="0"/>
        <v>#VALUE!</v>
      </c>
      <c r="J46" s="79"/>
      <c r="K46" s="80"/>
    </row>
    <row r="47" spans="1:11" ht="10.5" customHeight="1">
      <c r="A47" s="29" t="s">
        <v>81</v>
      </c>
      <c r="B47" s="69" t="s">
        <v>144</v>
      </c>
      <c r="C47" s="69"/>
      <c r="D47" s="31"/>
      <c r="E47" s="31"/>
      <c r="F47" s="31"/>
      <c r="G47" s="31" t="s">
        <v>58</v>
      </c>
      <c r="H47" s="31" t="s">
        <v>144</v>
      </c>
      <c r="I47" s="79" t="e">
        <f t="shared" si="0"/>
        <v>#VALUE!</v>
      </c>
      <c r="J47" s="79"/>
      <c r="K47" s="80"/>
    </row>
    <row r="48" spans="1:11" ht="10.5" customHeight="1">
      <c r="A48" s="29" t="s">
        <v>82</v>
      </c>
      <c r="B48" s="69" t="s">
        <v>144</v>
      </c>
      <c r="C48" s="69"/>
      <c r="D48" s="31"/>
      <c r="E48" s="31"/>
      <c r="F48" s="31"/>
      <c r="G48" s="31" t="s">
        <v>58</v>
      </c>
      <c r="H48" s="31" t="s">
        <v>144</v>
      </c>
      <c r="I48" s="79" t="e">
        <f t="shared" si="0"/>
        <v>#VALUE!</v>
      </c>
      <c r="J48" s="79"/>
      <c r="K48" s="80"/>
    </row>
    <row r="49" spans="1:11" ht="10.5" customHeight="1">
      <c r="A49" s="29" t="s">
        <v>83</v>
      </c>
      <c r="B49" s="69" t="s">
        <v>144</v>
      </c>
      <c r="C49" s="69"/>
      <c r="D49" s="31"/>
      <c r="E49" s="31"/>
      <c r="F49" s="31"/>
      <c r="G49" s="31" t="s">
        <v>58</v>
      </c>
      <c r="H49" s="31" t="s">
        <v>144</v>
      </c>
      <c r="I49" s="79" t="e">
        <f t="shared" si="0"/>
        <v>#VALUE!</v>
      </c>
      <c r="J49" s="79"/>
      <c r="K49" s="80"/>
    </row>
    <row r="50" spans="1:11" ht="10.5" customHeight="1">
      <c r="A50" s="29" t="s">
        <v>84</v>
      </c>
      <c r="B50" s="69"/>
      <c r="C50" s="69"/>
      <c r="D50" s="31"/>
      <c r="E50" s="31"/>
      <c r="F50" s="31"/>
      <c r="G50" s="31" t="s">
        <v>58</v>
      </c>
      <c r="H50" s="31" t="s">
        <v>144</v>
      </c>
      <c r="I50" s="79" t="e">
        <f t="shared" si="0"/>
        <v>#VALUE!</v>
      </c>
      <c r="J50" s="79"/>
      <c r="K50" s="80"/>
    </row>
    <row r="51" spans="1:11" ht="10.5" customHeight="1">
      <c r="A51" s="29" t="s">
        <v>85</v>
      </c>
      <c r="B51" s="69"/>
      <c r="C51" s="69"/>
      <c r="D51" s="31"/>
      <c r="E51" s="31"/>
      <c r="F51" s="31"/>
      <c r="G51" s="31" t="s">
        <v>58</v>
      </c>
      <c r="H51" s="31" t="s">
        <v>144</v>
      </c>
      <c r="I51" s="79" t="e">
        <f t="shared" si="0"/>
        <v>#VALUE!</v>
      </c>
      <c r="J51" s="79"/>
      <c r="K51" s="80"/>
    </row>
    <row r="52" spans="1:11" ht="10.5" customHeight="1" thickBot="1">
      <c r="A52" s="83" t="s">
        <v>86</v>
      </c>
      <c r="B52" s="76"/>
      <c r="C52" s="76"/>
      <c r="D52" s="15"/>
      <c r="E52" s="15"/>
      <c r="F52" s="15"/>
      <c r="G52" s="15" t="s">
        <v>58</v>
      </c>
      <c r="H52" s="15" t="s">
        <v>144</v>
      </c>
      <c r="I52" s="81" t="e">
        <f t="shared" si="0"/>
        <v>#VALUE!</v>
      </c>
      <c r="J52" s="81"/>
      <c r="K52" s="82"/>
    </row>
    <row r="53" spans="1:11" s="102" customFormat="1" ht="14.25" customHeight="1" thickBot="1">
      <c r="A53" s="96" t="s">
        <v>87</v>
      </c>
      <c r="B53" s="97"/>
      <c r="C53" s="97"/>
      <c r="D53" s="97"/>
      <c r="E53" s="97"/>
      <c r="F53" s="97"/>
      <c r="G53" s="98"/>
      <c r="H53" s="99">
        <f>SUM(H18:H52)</f>
        <v>0</v>
      </c>
      <c r="I53" s="100" t="e">
        <f>SUM(I18:I52)</f>
        <v>#VALUE!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88</v>
      </c>
      <c r="B54" s="89"/>
      <c r="C54" s="89"/>
      <c r="D54" s="89"/>
      <c r="E54" s="89"/>
      <c r="F54" s="48" t="str">
        <f>IF('Fogy-elsz.'!$F$16=1,"benzin","gázolaj")</f>
        <v>benzin</v>
      </c>
      <c r="G54" s="22"/>
      <c r="H54" s="22"/>
      <c r="I54" s="22"/>
      <c r="K54" s="46"/>
    </row>
    <row r="55" spans="1:11" ht="10.5" customHeight="1">
      <c r="A55" s="38" t="s">
        <v>89</v>
      </c>
      <c r="B55" s="32"/>
      <c r="C55" s="39"/>
      <c r="D55" s="32"/>
      <c r="E55" s="32"/>
      <c r="F55" s="95">
        <f>'Fogy-elsz.'!$C$8</f>
        <v>317</v>
      </c>
      <c r="G55" s="84" t="s">
        <v>90</v>
      </c>
      <c r="H55" s="40"/>
      <c r="I55" s="43"/>
      <c r="J55" s="103" t="e">
        <f>I53</f>
        <v>#VALUE!</v>
      </c>
      <c r="K55" s="46"/>
    </row>
    <row r="56" spans="1:11" ht="10.5" customHeight="1">
      <c r="A56" s="38" t="s">
        <v>91</v>
      </c>
      <c r="B56" s="32"/>
      <c r="C56" s="32"/>
      <c r="D56" s="32"/>
      <c r="E56" s="39"/>
      <c r="F56" s="95" t="e">
        <f>'Fogy-elsz.'!$E$23</f>
        <v>#N/A</v>
      </c>
      <c r="G56" s="84" t="s">
        <v>92</v>
      </c>
      <c r="H56" s="40"/>
      <c r="I56" s="43"/>
      <c r="J56" s="103">
        <f>H53*'Fogy-elsz.'!$E$25</f>
        <v>0</v>
      </c>
      <c r="K56" s="46"/>
    </row>
    <row r="57" spans="1:11" ht="10.5" customHeight="1">
      <c r="A57" s="37" t="s">
        <v>93</v>
      </c>
      <c r="B57" s="87"/>
      <c r="C57" s="22"/>
      <c r="D57" s="22"/>
      <c r="E57" s="22"/>
      <c r="F57" s="90"/>
      <c r="G57" s="84" t="s">
        <v>120</v>
      </c>
      <c r="H57" s="40"/>
      <c r="I57" s="43"/>
      <c r="J57" s="104" t="e">
        <f>SUM(J55+J56)</f>
        <v>#VALUE!</v>
      </c>
      <c r="K57" s="46"/>
    </row>
    <row r="58" spans="1:11" ht="10.5" customHeight="1">
      <c r="A58" s="92"/>
      <c r="B58" s="138" t="s">
        <v>94</v>
      </c>
      <c r="C58" s="138"/>
      <c r="D58" s="85"/>
      <c r="E58" s="84"/>
      <c r="F58" s="95" t="s">
        <v>95</v>
      </c>
      <c r="G58" s="105" t="s">
        <v>121</v>
      </c>
      <c r="H58" s="40"/>
      <c r="I58" s="43"/>
      <c r="J58" s="49" t="e">
        <f>J57+J53+K53</f>
        <v>#VALUE!</v>
      </c>
      <c r="K58" s="46"/>
    </row>
    <row r="59" spans="1:11" ht="10.5" customHeight="1">
      <c r="A59" s="92"/>
      <c r="B59" s="139" t="s">
        <v>96</v>
      </c>
      <c r="C59" s="139"/>
      <c r="D59" s="85"/>
      <c r="E59" s="84"/>
      <c r="F59" s="95" t="s">
        <v>95</v>
      </c>
      <c r="G59" s="106" t="s">
        <v>122</v>
      </c>
      <c r="H59" s="93"/>
      <c r="I59" s="93"/>
      <c r="J59" s="50">
        <v>0</v>
      </c>
      <c r="K59" s="46"/>
    </row>
    <row r="60" spans="1:11" ht="10.5" customHeight="1">
      <c r="A60" s="91"/>
      <c r="B60" s="139" t="s">
        <v>97</v>
      </c>
      <c r="C60" s="139"/>
      <c r="D60" s="22"/>
      <c r="E60" s="31"/>
      <c r="F60" s="94" t="s">
        <v>95</v>
      </c>
      <c r="G60" s="30"/>
      <c r="H60" s="32"/>
      <c r="I60" s="39"/>
      <c r="J60" s="31"/>
      <c r="K60" s="46"/>
    </row>
    <row r="61" spans="1:11" ht="10.5" customHeight="1" thickBot="1">
      <c r="A61" s="86"/>
      <c r="B61" s="41"/>
      <c r="C61" s="41"/>
      <c r="D61" s="41"/>
      <c r="E61" s="41"/>
      <c r="F61" s="41"/>
      <c r="G61" s="86"/>
      <c r="H61" s="41"/>
      <c r="I61" s="41"/>
      <c r="J61" s="41"/>
      <c r="K61" s="42"/>
    </row>
    <row r="62" ht="12" thickBot="1"/>
    <row r="63" spans="6:9" ht="13.5" thickBot="1">
      <c r="F63" s="118" t="s">
        <v>101</v>
      </c>
      <c r="G63" s="119"/>
      <c r="H63" s="119"/>
      <c r="I63" s="120" t="e">
        <f>J58-J59</f>
        <v>#VALUE!</v>
      </c>
    </row>
    <row r="65" spans="2:10" ht="11.25">
      <c r="B65" s="16" t="s">
        <v>102</v>
      </c>
      <c r="H65" s="51"/>
      <c r="I65" s="51"/>
      <c r="J65" s="51"/>
    </row>
    <row r="66" ht="11.25">
      <c r="I66" s="52" t="s">
        <v>103</v>
      </c>
    </row>
    <row r="68" spans="2:10" ht="11.25">
      <c r="B68" s="16" t="s">
        <v>104</v>
      </c>
      <c r="H68" s="51"/>
      <c r="I68" s="51"/>
      <c r="J68" s="51"/>
    </row>
    <row r="69" ht="11.25">
      <c r="I69" s="52" t="s">
        <v>103</v>
      </c>
    </row>
    <row r="70" ht="11.25">
      <c r="B70" s="16" t="s">
        <v>42</v>
      </c>
    </row>
  </sheetData>
  <sheetProtection/>
  <protectedRanges>
    <protectedRange sqref="J55:J57" name="Tartom?ny1_1"/>
  </protectedRanges>
  <mergeCells count="8">
    <mergeCell ref="D15:F15"/>
    <mergeCell ref="B58:C58"/>
    <mergeCell ref="B59:C59"/>
    <mergeCell ref="B60:C60"/>
    <mergeCell ref="A2:K2"/>
    <mergeCell ref="A3:K3"/>
    <mergeCell ref="H10:I10"/>
    <mergeCell ref="A13:C13"/>
  </mergeCells>
  <printOptions/>
  <pageMargins left="0.75" right="0.27" top="0.78" bottom="0.27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4.00390625" style="16" customWidth="1"/>
    <col min="2" max="2" width="6.875" style="16" customWidth="1"/>
    <col min="3" max="3" width="7.625" style="16" customWidth="1"/>
    <col min="4" max="6" width="9.25390625" style="16" customWidth="1"/>
    <col min="7" max="7" width="10.75390625" style="16" customWidth="1"/>
    <col min="8" max="8" width="8.00390625" style="16" customWidth="1"/>
    <col min="9" max="9" width="10.625" style="16" customWidth="1"/>
    <col min="10" max="10" width="9.625" style="22" bestFit="1" customWidth="1"/>
    <col min="11" max="11" width="9.125" style="22" customWidth="1"/>
    <col min="12" max="16384" width="9.125" style="16" customWidth="1"/>
  </cols>
  <sheetData>
    <row r="1" spans="9:11" ht="17.25" customHeight="1">
      <c r="I1" s="16" t="s">
        <v>105</v>
      </c>
      <c r="K1" s="117" t="s">
        <v>144</v>
      </c>
    </row>
    <row r="2" spans="1:11" ht="11.25">
      <c r="A2" s="140" t="s">
        <v>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1.25">
      <c r="A3" s="141" t="s">
        <v>127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spans="1:7" ht="11.25">
      <c r="A5" s="16" t="s">
        <v>98</v>
      </c>
      <c r="G5" s="16" t="s">
        <v>99</v>
      </c>
    </row>
    <row r="6" spans="1:8" ht="15" customHeight="1">
      <c r="A6" s="16" t="s">
        <v>30</v>
      </c>
      <c r="B6" s="16">
        <f>Törzsadatok!$B$6</f>
        <v>0</v>
      </c>
      <c r="G6" s="16" t="s">
        <v>30</v>
      </c>
      <c r="H6" s="16" t="str">
        <f>Törzsadatok!$B$14</f>
        <v> </v>
      </c>
    </row>
    <row r="7" spans="1:8" ht="15" customHeight="1">
      <c r="A7" s="16" t="s">
        <v>31</v>
      </c>
      <c r="B7" s="16" t="str">
        <f>Törzsadatok!$B$7</f>
        <v> </v>
      </c>
      <c r="G7" s="16" t="s">
        <v>32</v>
      </c>
      <c r="H7" s="16" t="str">
        <f>Törzsadatok!$B$15</f>
        <v> </v>
      </c>
    </row>
    <row r="8" spans="1:10" ht="15" customHeight="1">
      <c r="A8" s="16" t="s">
        <v>33</v>
      </c>
      <c r="C8" s="16" t="str">
        <f>Törzsadatok!$B$8</f>
        <v> </v>
      </c>
      <c r="G8" s="16" t="s">
        <v>125</v>
      </c>
      <c r="H8" s="16" t="str">
        <f>Törzsadatok!$B$16</f>
        <v> </v>
      </c>
      <c r="I8" s="55" t="str">
        <f>Törzsadatok!$B$17</f>
        <v> </v>
      </c>
      <c r="J8" s="55"/>
    </row>
    <row r="9" spans="7:8" ht="15" customHeight="1">
      <c r="G9" s="16" t="s">
        <v>100</v>
      </c>
      <c r="H9" s="16" t="str">
        <f>Törzsadatok!$B$18</f>
        <v> </v>
      </c>
    </row>
    <row r="10" spans="7:9" ht="15" customHeight="1">
      <c r="G10" s="16" t="s">
        <v>126</v>
      </c>
      <c r="H10" s="141" t="str">
        <f>Törzsadatok!$B$19</f>
        <v> </v>
      </c>
      <c r="I10" s="141"/>
    </row>
    <row r="11" spans="2:4" ht="11.25">
      <c r="B11" s="16" t="s">
        <v>123</v>
      </c>
      <c r="C11" s="16">
        <f>Törzsadatok!$F$7</f>
        <v>2010</v>
      </c>
      <c r="D11" s="52" t="s">
        <v>152</v>
      </c>
    </row>
    <row r="12" ht="12" thickBot="1"/>
    <row r="13" spans="1:11" ht="13.5" customHeight="1" thickBot="1">
      <c r="A13" s="142" t="s">
        <v>128</v>
      </c>
      <c r="B13" s="143"/>
      <c r="C13" s="144"/>
      <c r="D13" s="14" t="str">
        <f>'Fogy-elsz.'!$E$19</f>
        <v> </v>
      </c>
      <c r="E13" s="72"/>
      <c r="F13" s="73"/>
      <c r="G13" s="74" t="s">
        <v>43</v>
      </c>
      <c r="H13" s="13" t="str">
        <f>'Fogy-elsz.'!$C$19</f>
        <v> </v>
      </c>
      <c r="I13" s="36"/>
      <c r="J13" s="13"/>
      <c r="K13" s="75"/>
    </row>
    <row r="14" spans="1:11" ht="12" hidden="1" thickBot="1">
      <c r="A14" s="71"/>
      <c r="B14" s="47"/>
      <c r="C14" s="47"/>
      <c r="D14" s="47"/>
      <c r="E14" s="47"/>
      <c r="F14" s="64"/>
      <c r="G14" s="56"/>
      <c r="H14" s="56"/>
      <c r="I14" s="63"/>
      <c r="J14" s="65"/>
      <c r="K14" s="46"/>
    </row>
    <row r="15" spans="1:11" s="22" customFormat="1" ht="12.75" customHeight="1" thickBot="1">
      <c r="A15" s="17" t="s">
        <v>44</v>
      </c>
      <c r="B15" s="17" t="s">
        <v>45</v>
      </c>
      <c r="C15" s="60" t="s">
        <v>34</v>
      </c>
      <c r="D15" s="135" t="s">
        <v>35</v>
      </c>
      <c r="E15" s="136"/>
      <c r="F15" s="137"/>
      <c r="G15" s="61" t="s">
        <v>46</v>
      </c>
      <c r="H15" s="19" t="s">
        <v>47</v>
      </c>
      <c r="I15" s="21" t="s">
        <v>46</v>
      </c>
      <c r="J15" s="67" t="s">
        <v>48</v>
      </c>
      <c r="K15" s="44" t="s">
        <v>49</v>
      </c>
    </row>
    <row r="16" spans="1:11" s="22" customFormat="1" ht="10.5" customHeight="1">
      <c r="A16" s="19" t="s">
        <v>50</v>
      </c>
      <c r="B16" s="19"/>
      <c r="C16" s="19"/>
      <c r="D16" s="19" t="s">
        <v>117</v>
      </c>
      <c r="E16" s="19" t="s">
        <v>118</v>
      </c>
      <c r="F16" s="19" t="s">
        <v>119</v>
      </c>
      <c r="G16" s="18" t="s">
        <v>51</v>
      </c>
      <c r="H16" s="19" t="s">
        <v>129</v>
      </c>
      <c r="I16" s="21" t="s">
        <v>51</v>
      </c>
      <c r="J16" s="20" t="s">
        <v>52</v>
      </c>
      <c r="K16" s="44" t="s">
        <v>53</v>
      </c>
    </row>
    <row r="17" spans="1:11" ht="10.5" customHeight="1" thickBot="1">
      <c r="A17" s="23"/>
      <c r="B17" s="24"/>
      <c r="C17" s="24"/>
      <c r="D17" s="24"/>
      <c r="E17" s="24"/>
      <c r="F17" s="24"/>
      <c r="G17" s="25"/>
      <c r="H17" s="26" t="s">
        <v>130</v>
      </c>
      <c r="I17" s="28" t="s">
        <v>54</v>
      </c>
      <c r="J17" s="27" t="s">
        <v>55</v>
      </c>
      <c r="K17" s="45" t="s">
        <v>56</v>
      </c>
    </row>
    <row r="18" spans="1:11" ht="10.5" customHeight="1">
      <c r="A18" s="66" t="s">
        <v>57</v>
      </c>
      <c r="B18" s="68">
        <v>40269</v>
      </c>
      <c r="C18" s="68">
        <v>40269</v>
      </c>
      <c r="D18" s="62"/>
      <c r="E18" s="62"/>
      <c r="F18" s="63"/>
      <c r="G18" s="63" t="s">
        <v>58</v>
      </c>
      <c r="H18" s="63" t="s">
        <v>144</v>
      </c>
      <c r="I18" s="77" t="e">
        <f>$F$55*H18*$F$56/100</f>
        <v>#VALUE!</v>
      </c>
      <c r="J18" s="77"/>
      <c r="K18" s="78"/>
    </row>
    <row r="19" spans="1:11" ht="10.5" customHeight="1">
      <c r="A19" s="29" t="s">
        <v>59</v>
      </c>
      <c r="B19" s="69" t="s">
        <v>144</v>
      </c>
      <c r="C19" s="69" t="s">
        <v>144</v>
      </c>
      <c r="D19" s="33"/>
      <c r="E19" s="33"/>
      <c r="F19" s="31"/>
      <c r="G19" s="31" t="s">
        <v>58</v>
      </c>
      <c r="H19" s="31" t="s">
        <v>144</v>
      </c>
      <c r="I19" s="79" t="e">
        <f aca="true" t="shared" si="0" ref="I19:I52">$F$55*H19*$F$56/100</f>
        <v>#VALUE!</v>
      </c>
      <c r="J19" s="79"/>
      <c r="K19" s="80"/>
    </row>
    <row r="20" spans="1:11" ht="10.5" customHeight="1">
      <c r="A20" s="29" t="s">
        <v>60</v>
      </c>
      <c r="B20" s="69" t="s">
        <v>144</v>
      </c>
      <c r="C20" s="69"/>
      <c r="D20" s="33"/>
      <c r="E20" s="33"/>
      <c r="F20" s="31"/>
      <c r="G20" s="31" t="s">
        <v>58</v>
      </c>
      <c r="H20" s="31" t="s">
        <v>144</v>
      </c>
      <c r="I20" s="79" t="e">
        <f t="shared" si="0"/>
        <v>#VALUE!</v>
      </c>
      <c r="J20" s="79"/>
      <c r="K20" s="80"/>
    </row>
    <row r="21" spans="1:11" ht="10.5" customHeight="1">
      <c r="A21" s="29" t="s">
        <v>61</v>
      </c>
      <c r="B21" s="69" t="s">
        <v>144</v>
      </c>
      <c r="C21" s="69"/>
      <c r="D21" s="33"/>
      <c r="E21" s="33"/>
      <c r="F21" s="31"/>
      <c r="G21" s="31" t="s">
        <v>58</v>
      </c>
      <c r="H21" s="31" t="s">
        <v>144</v>
      </c>
      <c r="I21" s="79" t="e">
        <f t="shared" si="0"/>
        <v>#VALUE!</v>
      </c>
      <c r="J21" s="79"/>
      <c r="K21" s="80"/>
    </row>
    <row r="22" spans="1:11" ht="10.5" customHeight="1">
      <c r="A22" s="29" t="s">
        <v>62</v>
      </c>
      <c r="B22" s="69" t="s">
        <v>144</v>
      </c>
      <c r="C22" s="69"/>
      <c r="D22" s="31"/>
      <c r="E22" s="31"/>
      <c r="F22" s="31"/>
      <c r="G22" s="31" t="s">
        <v>58</v>
      </c>
      <c r="H22" s="31" t="s">
        <v>144</v>
      </c>
      <c r="I22" s="79" t="e">
        <f t="shared" si="0"/>
        <v>#VALUE!</v>
      </c>
      <c r="J22" s="79"/>
      <c r="K22" s="80"/>
    </row>
    <row r="23" spans="1:11" ht="10.5" customHeight="1">
      <c r="A23" s="29" t="s">
        <v>63</v>
      </c>
      <c r="B23" s="69" t="s">
        <v>144</v>
      </c>
      <c r="C23" s="69"/>
      <c r="D23" s="31"/>
      <c r="E23" s="31"/>
      <c r="F23" s="31"/>
      <c r="G23" s="31" t="s">
        <v>58</v>
      </c>
      <c r="H23" s="31" t="s">
        <v>144</v>
      </c>
      <c r="I23" s="79" t="e">
        <f t="shared" si="0"/>
        <v>#VALUE!</v>
      </c>
      <c r="J23" s="79"/>
      <c r="K23" s="80"/>
    </row>
    <row r="24" spans="1:11" ht="10.5" customHeight="1">
      <c r="A24" s="29" t="s">
        <v>64</v>
      </c>
      <c r="B24" s="69" t="s">
        <v>144</v>
      </c>
      <c r="C24" s="69"/>
      <c r="D24" s="31"/>
      <c r="E24" s="31"/>
      <c r="F24" s="31"/>
      <c r="G24" s="31" t="s">
        <v>58</v>
      </c>
      <c r="H24" s="31" t="s">
        <v>144</v>
      </c>
      <c r="I24" s="79" t="e">
        <f t="shared" si="0"/>
        <v>#VALUE!</v>
      </c>
      <c r="J24" s="79"/>
      <c r="K24" s="80"/>
    </row>
    <row r="25" spans="1:11" ht="10.5" customHeight="1">
      <c r="A25" s="29" t="s">
        <v>65</v>
      </c>
      <c r="B25" s="69" t="s">
        <v>144</v>
      </c>
      <c r="C25" s="69"/>
      <c r="D25" s="31"/>
      <c r="E25" s="31"/>
      <c r="F25" s="31"/>
      <c r="G25" s="31" t="s">
        <v>58</v>
      </c>
      <c r="H25" s="31" t="s">
        <v>144</v>
      </c>
      <c r="I25" s="79" t="e">
        <f t="shared" si="0"/>
        <v>#VALUE!</v>
      </c>
      <c r="J25" s="79"/>
      <c r="K25" s="80"/>
    </row>
    <row r="26" spans="1:11" ht="10.5" customHeight="1">
      <c r="A26" s="34" t="s">
        <v>66</v>
      </c>
      <c r="B26" s="69" t="s">
        <v>144</v>
      </c>
      <c r="C26" s="69"/>
      <c r="D26" s="31"/>
      <c r="E26" s="31"/>
      <c r="F26" s="31"/>
      <c r="G26" s="31" t="s">
        <v>58</v>
      </c>
      <c r="H26" s="31" t="s">
        <v>144</v>
      </c>
      <c r="I26" s="79" t="e">
        <f t="shared" si="0"/>
        <v>#VALUE!</v>
      </c>
      <c r="J26" s="79"/>
      <c r="K26" s="80"/>
    </row>
    <row r="27" spans="1:11" ht="10.5" customHeight="1">
      <c r="A27" s="29" t="s">
        <v>36</v>
      </c>
      <c r="B27" s="69" t="s">
        <v>144</v>
      </c>
      <c r="C27" s="69"/>
      <c r="D27" s="31"/>
      <c r="E27" s="31"/>
      <c r="F27" s="31"/>
      <c r="G27" s="31" t="s">
        <v>58</v>
      </c>
      <c r="H27" s="31" t="s">
        <v>144</v>
      </c>
      <c r="I27" s="79" t="e">
        <f t="shared" si="0"/>
        <v>#VALUE!</v>
      </c>
      <c r="J27" s="79"/>
      <c r="K27" s="80"/>
    </row>
    <row r="28" spans="1:11" ht="10.5" customHeight="1">
      <c r="A28" s="29" t="s">
        <v>37</v>
      </c>
      <c r="B28" s="69" t="s">
        <v>144</v>
      </c>
      <c r="C28" s="69"/>
      <c r="D28" s="31"/>
      <c r="E28" s="31"/>
      <c r="F28" s="31"/>
      <c r="G28" s="31" t="s">
        <v>58</v>
      </c>
      <c r="H28" s="31" t="s">
        <v>144</v>
      </c>
      <c r="I28" s="79" t="e">
        <f t="shared" si="0"/>
        <v>#VALUE!</v>
      </c>
      <c r="J28" s="79"/>
      <c r="K28" s="80"/>
    </row>
    <row r="29" spans="1:11" ht="10.5" customHeight="1">
      <c r="A29" s="29" t="s">
        <v>38</v>
      </c>
      <c r="B29" s="69" t="s">
        <v>144</v>
      </c>
      <c r="C29" s="69"/>
      <c r="D29" s="31"/>
      <c r="E29" s="31"/>
      <c r="F29" s="31"/>
      <c r="G29" s="31" t="s">
        <v>58</v>
      </c>
      <c r="H29" s="31" t="s">
        <v>144</v>
      </c>
      <c r="I29" s="79" t="e">
        <f t="shared" si="0"/>
        <v>#VALUE!</v>
      </c>
      <c r="J29" s="79"/>
      <c r="K29" s="80"/>
    </row>
    <row r="30" spans="1:11" ht="10.5" customHeight="1">
      <c r="A30" s="29" t="s">
        <v>39</v>
      </c>
      <c r="B30" s="69" t="s">
        <v>144</v>
      </c>
      <c r="C30" s="69"/>
      <c r="D30" s="31"/>
      <c r="E30" s="31"/>
      <c r="F30" s="31"/>
      <c r="G30" s="31" t="s">
        <v>58</v>
      </c>
      <c r="H30" s="31" t="s">
        <v>144</v>
      </c>
      <c r="I30" s="79" t="e">
        <f t="shared" si="0"/>
        <v>#VALUE!</v>
      </c>
      <c r="J30" s="79"/>
      <c r="K30" s="80"/>
    </row>
    <row r="31" spans="1:11" ht="10.5" customHeight="1">
      <c r="A31" s="29" t="s">
        <v>40</v>
      </c>
      <c r="B31" s="69" t="s">
        <v>144</v>
      </c>
      <c r="C31" s="69"/>
      <c r="D31" s="31"/>
      <c r="E31" s="31"/>
      <c r="F31" s="31"/>
      <c r="G31" s="31" t="s">
        <v>58</v>
      </c>
      <c r="H31" s="31" t="s">
        <v>144</v>
      </c>
      <c r="I31" s="79" t="e">
        <f t="shared" si="0"/>
        <v>#VALUE!</v>
      </c>
      <c r="J31" s="79"/>
      <c r="K31" s="80"/>
    </row>
    <row r="32" spans="1:11" ht="10.5" customHeight="1">
      <c r="A32" s="29" t="s">
        <v>41</v>
      </c>
      <c r="B32" s="69" t="s">
        <v>144</v>
      </c>
      <c r="C32" s="69"/>
      <c r="D32" s="31"/>
      <c r="E32" s="31"/>
      <c r="F32" s="31"/>
      <c r="G32" s="31" t="s">
        <v>58</v>
      </c>
      <c r="H32" s="31" t="s">
        <v>144</v>
      </c>
      <c r="I32" s="79" t="e">
        <f t="shared" si="0"/>
        <v>#VALUE!</v>
      </c>
      <c r="J32" s="79"/>
      <c r="K32" s="80"/>
    </row>
    <row r="33" spans="1:11" ht="10.5" customHeight="1">
      <c r="A33" s="29" t="s">
        <v>67</v>
      </c>
      <c r="B33" s="69" t="s">
        <v>144</v>
      </c>
      <c r="C33" s="69"/>
      <c r="D33" s="31"/>
      <c r="E33" s="31"/>
      <c r="F33" s="31"/>
      <c r="G33" s="31" t="s">
        <v>58</v>
      </c>
      <c r="H33" s="31" t="s">
        <v>144</v>
      </c>
      <c r="I33" s="79" t="e">
        <f t="shared" si="0"/>
        <v>#VALUE!</v>
      </c>
      <c r="J33" s="79"/>
      <c r="K33" s="80"/>
    </row>
    <row r="34" spans="1:11" ht="10.5" customHeight="1">
      <c r="A34" s="29" t="s">
        <v>68</v>
      </c>
      <c r="B34" s="70" t="s">
        <v>144</v>
      </c>
      <c r="C34" s="70"/>
      <c r="D34" s="35"/>
      <c r="E34" s="35"/>
      <c r="F34" s="31"/>
      <c r="G34" s="31" t="s">
        <v>58</v>
      </c>
      <c r="H34" s="31" t="s">
        <v>144</v>
      </c>
      <c r="I34" s="79" t="e">
        <f t="shared" si="0"/>
        <v>#VALUE!</v>
      </c>
      <c r="J34" s="79"/>
      <c r="K34" s="80"/>
    </row>
    <row r="35" spans="1:11" ht="10.5" customHeight="1">
      <c r="A35" s="29" t="s">
        <v>69</v>
      </c>
      <c r="B35" s="69" t="s">
        <v>144</v>
      </c>
      <c r="C35" s="69"/>
      <c r="D35" s="31"/>
      <c r="E35" s="31"/>
      <c r="F35" s="31"/>
      <c r="G35" s="31" t="s">
        <v>58</v>
      </c>
      <c r="H35" s="31" t="s">
        <v>144</v>
      </c>
      <c r="I35" s="79" t="e">
        <f t="shared" si="0"/>
        <v>#VALUE!</v>
      </c>
      <c r="J35" s="79"/>
      <c r="K35" s="80"/>
    </row>
    <row r="36" spans="1:11" ht="10.5" customHeight="1">
      <c r="A36" s="29" t="s">
        <v>70</v>
      </c>
      <c r="B36" s="69" t="s">
        <v>144</v>
      </c>
      <c r="C36" s="69"/>
      <c r="D36" s="31"/>
      <c r="E36" s="31"/>
      <c r="F36" s="31"/>
      <c r="G36" s="31" t="s">
        <v>58</v>
      </c>
      <c r="H36" s="31" t="s">
        <v>144</v>
      </c>
      <c r="I36" s="79" t="e">
        <f t="shared" si="0"/>
        <v>#VALUE!</v>
      </c>
      <c r="J36" s="79"/>
      <c r="K36" s="80"/>
    </row>
    <row r="37" spans="1:11" ht="10.5" customHeight="1">
      <c r="A37" s="29" t="s">
        <v>71</v>
      </c>
      <c r="B37" s="69" t="s">
        <v>144</v>
      </c>
      <c r="C37" s="69"/>
      <c r="D37" s="31"/>
      <c r="E37" s="31"/>
      <c r="F37" s="31"/>
      <c r="G37" s="31" t="s">
        <v>58</v>
      </c>
      <c r="H37" s="31" t="s">
        <v>144</v>
      </c>
      <c r="I37" s="79" t="e">
        <f t="shared" si="0"/>
        <v>#VALUE!</v>
      </c>
      <c r="J37" s="79"/>
      <c r="K37" s="80"/>
    </row>
    <row r="38" spans="1:11" ht="10.5" customHeight="1">
      <c r="A38" s="29" t="s">
        <v>72</v>
      </c>
      <c r="B38" s="69" t="s">
        <v>144</v>
      </c>
      <c r="C38" s="69"/>
      <c r="D38" s="31"/>
      <c r="E38" s="31"/>
      <c r="F38" s="31"/>
      <c r="G38" s="31" t="s">
        <v>58</v>
      </c>
      <c r="H38" s="31" t="s">
        <v>144</v>
      </c>
      <c r="I38" s="79" t="e">
        <f t="shared" si="0"/>
        <v>#VALUE!</v>
      </c>
      <c r="J38" s="79"/>
      <c r="K38" s="80"/>
    </row>
    <row r="39" spans="1:11" ht="10.5" customHeight="1">
      <c r="A39" s="29" t="s">
        <v>73</v>
      </c>
      <c r="B39" s="69" t="s">
        <v>144</v>
      </c>
      <c r="C39" s="69"/>
      <c r="D39" s="31"/>
      <c r="E39" s="31"/>
      <c r="F39" s="31"/>
      <c r="G39" s="31" t="s">
        <v>58</v>
      </c>
      <c r="H39" s="31" t="s">
        <v>144</v>
      </c>
      <c r="I39" s="79" t="e">
        <f t="shared" si="0"/>
        <v>#VALUE!</v>
      </c>
      <c r="J39" s="79"/>
      <c r="K39" s="80"/>
    </row>
    <row r="40" spans="1:11" ht="10.5" customHeight="1">
      <c r="A40" s="29" t="s">
        <v>74</v>
      </c>
      <c r="B40" s="69" t="s">
        <v>144</v>
      </c>
      <c r="C40" s="69"/>
      <c r="D40" s="31"/>
      <c r="E40" s="31"/>
      <c r="F40" s="31"/>
      <c r="G40" s="31" t="s">
        <v>58</v>
      </c>
      <c r="H40" s="31" t="s">
        <v>144</v>
      </c>
      <c r="I40" s="79" t="e">
        <f t="shared" si="0"/>
        <v>#VALUE!</v>
      </c>
      <c r="J40" s="79"/>
      <c r="K40" s="80"/>
    </row>
    <row r="41" spans="1:11" ht="10.5" customHeight="1">
      <c r="A41" s="29" t="s">
        <v>75</v>
      </c>
      <c r="B41" s="69" t="s">
        <v>144</v>
      </c>
      <c r="C41" s="69"/>
      <c r="D41" s="31"/>
      <c r="E41" s="31"/>
      <c r="F41" s="31"/>
      <c r="G41" s="31" t="s">
        <v>58</v>
      </c>
      <c r="H41" s="31" t="s">
        <v>144</v>
      </c>
      <c r="I41" s="79" t="e">
        <f t="shared" si="0"/>
        <v>#VALUE!</v>
      </c>
      <c r="J41" s="79"/>
      <c r="K41" s="80"/>
    </row>
    <row r="42" spans="1:11" ht="10.5" customHeight="1">
      <c r="A42" s="29" t="s">
        <v>76</v>
      </c>
      <c r="B42" s="69" t="s">
        <v>144</v>
      </c>
      <c r="C42" s="69"/>
      <c r="D42" s="31"/>
      <c r="E42" s="31"/>
      <c r="F42" s="31"/>
      <c r="G42" s="31" t="s">
        <v>58</v>
      </c>
      <c r="H42" s="31" t="s">
        <v>144</v>
      </c>
      <c r="I42" s="79" t="e">
        <f t="shared" si="0"/>
        <v>#VALUE!</v>
      </c>
      <c r="J42" s="79"/>
      <c r="K42" s="80"/>
    </row>
    <row r="43" spans="1:11" ht="10.5" customHeight="1">
      <c r="A43" s="29" t="s">
        <v>77</v>
      </c>
      <c r="B43" s="69" t="s">
        <v>144</v>
      </c>
      <c r="C43" s="69"/>
      <c r="D43" s="31"/>
      <c r="E43" s="31"/>
      <c r="F43" s="31"/>
      <c r="G43" s="31" t="s">
        <v>58</v>
      </c>
      <c r="H43" s="31" t="s">
        <v>144</v>
      </c>
      <c r="I43" s="79" t="e">
        <f t="shared" si="0"/>
        <v>#VALUE!</v>
      </c>
      <c r="J43" s="79"/>
      <c r="K43" s="80"/>
    </row>
    <row r="44" spans="1:11" ht="10.5" customHeight="1">
      <c r="A44" s="29" t="s">
        <v>78</v>
      </c>
      <c r="B44" s="69" t="s">
        <v>144</v>
      </c>
      <c r="C44" s="69"/>
      <c r="D44" s="31"/>
      <c r="E44" s="31"/>
      <c r="F44" s="31"/>
      <c r="G44" s="31" t="s">
        <v>58</v>
      </c>
      <c r="H44" s="31" t="s">
        <v>144</v>
      </c>
      <c r="I44" s="79" t="e">
        <f t="shared" si="0"/>
        <v>#VALUE!</v>
      </c>
      <c r="J44" s="79"/>
      <c r="K44" s="80"/>
    </row>
    <row r="45" spans="1:11" ht="10.5" customHeight="1">
      <c r="A45" s="29" t="s">
        <v>79</v>
      </c>
      <c r="B45" s="69" t="s">
        <v>144</v>
      </c>
      <c r="C45" s="69"/>
      <c r="D45" s="31"/>
      <c r="E45" s="31"/>
      <c r="F45" s="31"/>
      <c r="G45" s="31" t="s">
        <v>58</v>
      </c>
      <c r="H45" s="31" t="s">
        <v>144</v>
      </c>
      <c r="I45" s="79" t="e">
        <f t="shared" si="0"/>
        <v>#VALUE!</v>
      </c>
      <c r="J45" s="79"/>
      <c r="K45" s="80"/>
    </row>
    <row r="46" spans="1:11" ht="10.5" customHeight="1">
      <c r="A46" s="29" t="s">
        <v>80</v>
      </c>
      <c r="B46" s="69" t="s">
        <v>144</v>
      </c>
      <c r="C46" s="69"/>
      <c r="D46" s="31"/>
      <c r="E46" s="31"/>
      <c r="F46" s="31"/>
      <c r="G46" s="31" t="s">
        <v>58</v>
      </c>
      <c r="H46" s="31" t="s">
        <v>144</v>
      </c>
      <c r="I46" s="79" t="e">
        <f t="shared" si="0"/>
        <v>#VALUE!</v>
      </c>
      <c r="J46" s="79"/>
      <c r="K46" s="80"/>
    </row>
    <row r="47" spans="1:11" ht="10.5" customHeight="1">
      <c r="A47" s="29" t="s">
        <v>81</v>
      </c>
      <c r="B47" s="69" t="s">
        <v>144</v>
      </c>
      <c r="C47" s="69"/>
      <c r="D47" s="31"/>
      <c r="E47" s="31"/>
      <c r="F47" s="31"/>
      <c r="G47" s="31" t="s">
        <v>58</v>
      </c>
      <c r="H47" s="31" t="s">
        <v>144</v>
      </c>
      <c r="I47" s="79" t="e">
        <f t="shared" si="0"/>
        <v>#VALUE!</v>
      </c>
      <c r="J47" s="79"/>
      <c r="K47" s="80"/>
    </row>
    <row r="48" spans="1:11" ht="10.5" customHeight="1">
      <c r="A48" s="29" t="s">
        <v>82</v>
      </c>
      <c r="B48" s="69"/>
      <c r="C48" s="69"/>
      <c r="D48" s="31"/>
      <c r="E48" s="31"/>
      <c r="F48" s="31"/>
      <c r="G48" s="31" t="s">
        <v>58</v>
      </c>
      <c r="H48" s="31"/>
      <c r="I48" s="79" t="e">
        <f t="shared" si="0"/>
        <v>#VALUE!</v>
      </c>
      <c r="J48" s="79"/>
      <c r="K48" s="80"/>
    </row>
    <row r="49" spans="1:11" ht="10.5" customHeight="1">
      <c r="A49" s="29" t="s">
        <v>83</v>
      </c>
      <c r="B49" s="69"/>
      <c r="C49" s="69"/>
      <c r="D49" s="31"/>
      <c r="E49" s="31"/>
      <c r="F49" s="31"/>
      <c r="G49" s="31" t="s">
        <v>58</v>
      </c>
      <c r="H49" s="31"/>
      <c r="I49" s="79" t="e">
        <f t="shared" si="0"/>
        <v>#VALUE!</v>
      </c>
      <c r="J49" s="79"/>
      <c r="K49" s="80"/>
    </row>
    <row r="50" spans="1:11" ht="10.5" customHeight="1">
      <c r="A50" s="29" t="s">
        <v>84</v>
      </c>
      <c r="B50" s="69"/>
      <c r="C50" s="69"/>
      <c r="D50" s="31"/>
      <c r="E50" s="31"/>
      <c r="F50" s="31"/>
      <c r="G50" s="31" t="s">
        <v>58</v>
      </c>
      <c r="H50" s="31"/>
      <c r="I50" s="79" t="e">
        <f t="shared" si="0"/>
        <v>#VALUE!</v>
      </c>
      <c r="J50" s="79"/>
      <c r="K50" s="80"/>
    </row>
    <row r="51" spans="1:11" ht="10.5" customHeight="1">
      <c r="A51" s="29" t="s">
        <v>85</v>
      </c>
      <c r="B51" s="69"/>
      <c r="C51" s="69"/>
      <c r="D51" s="31"/>
      <c r="E51" s="31"/>
      <c r="F51" s="31"/>
      <c r="G51" s="31" t="s">
        <v>58</v>
      </c>
      <c r="H51" s="31"/>
      <c r="I51" s="79" t="e">
        <f t="shared" si="0"/>
        <v>#VALUE!</v>
      </c>
      <c r="J51" s="79"/>
      <c r="K51" s="80"/>
    </row>
    <row r="52" spans="1:11" ht="10.5" customHeight="1" thickBot="1">
      <c r="A52" s="83" t="s">
        <v>86</v>
      </c>
      <c r="B52" s="76"/>
      <c r="C52" s="76"/>
      <c r="D52" s="15"/>
      <c r="E52" s="15"/>
      <c r="F52" s="15"/>
      <c r="G52" s="15" t="s">
        <v>58</v>
      </c>
      <c r="H52" s="15"/>
      <c r="I52" s="81" t="e">
        <f t="shared" si="0"/>
        <v>#VALUE!</v>
      </c>
      <c r="J52" s="81"/>
      <c r="K52" s="82"/>
    </row>
    <row r="53" spans="1:11" s="102" customFormat="1" ht="14.25" customHeight="1" thickBot="1">
      <c r="A53" s="96" t="s">
        <v>87</v>
      </c>
      <c r="B53" s="97"/>
      <c r="C53" s="97"/>
      <c r="D53" s="97"/>
      <c r="E53" s="97"/>
      <c r="F53" s="97"/>
      <c r="G53" s="98"/>
      <c r="H53" s="99">
        <f>SUM(H18:H52)</f>
        <v>0</v>
      </c>
      <c r="I53" s="100" t="e">
        <f>SUM(I18:I52)</f>
        <v>#VALUE!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88</v>
      </c>
      <c r="B54" s="89"/>
      <c r="C54" s="89"/>
      <c r="D54" s="89"/>
      <c r="E54" s="89"/>
      <c r="F54" s="48" t="str">
        <f>IF('Fogy-elsz.'!$F$16=1,"benzin","gázolaj")</f>
        <v>benzin</v>
      </c>
      <c r="G54" s="22"/>
      <c r="H54" s="22"/>
      <c r="I54" s="22"/>
      <c r="K54" s="46"/>
    </row>
    <row r="55" spans="1:11" ht="10.5" customHeight="1">
      <c r="A55" s="38" t="s">
        <v>89</v>
      </c>
      <c r="B55" s="32"/>
      <c r="C55" s="39"/>
      <c r="D55" s="32"/>
      <c r="E55" s="32"/>
      <c r="F55" s="95" t="str">
        <f>'Fogy-elsz.'!$C$9</f>
        <v> </v>
      </c>
      <c r="G55" s="84" t="s">
        <v>90</v>
      </c>
      <c r="H55" s="40"/>
      <c r="I55" s="43"/>
      <c r="J55" s="103" t="e">
        <f>I53</f>
        <v>#VALUE!</v>
      </c>
      <c r="K55" s="46"/>
    </row>
    <row r="56" spans="1:11" ht="10.5" customHeight="1">
      <c r="A56" s="38" t="s">
        <v>91</v>
      </c>
      <c r="B56" s="32"/>
      <c r="C56" s="32"/>
      <c r="D56" s="32"/>
      <c r="E56" s="39"/>
      <c r="F56" s="95" t="e">
        <f>'Fogy-elsz.'!$E$23</f>
        <v>#N/A</v>
      </c>
      <c r="G56" s="84" t="s">
        <v>92</v>
      </c>
      <c r="H56" s="40"/>
      <c r="I56" s="43"/>
      <c r="J56" s="103">
        <f>H53*'Fogy-elsz.'!$E$25</f>
        <v>0</v>
      </c>
      <c r="K56" s="46"/>
    </row>
    <row r="57" spans="1:11" ht="10.5" customHeight="1">
      <c r="A57" s="37" t="s">
        <v>93</v>
      </c>
      <c r="B57" s="87"/>
      <c r="C57" s="22"/>
      <c r="D57" s="22"/>
      <c r="E57" s="22"/>
      <c r="F57" s="90"/>
      <c r="G57" s="84" t="s">
        <v>120</v>
      </c>
      <c r="H57" s="40"/>
      <c r="I57" s="43"/>
      <c r="J57" s="104" t="e">
        <f>SUM(J55+J56)</f>
        <v>#VALUE!</v>
      </c>
      <c r="K57" s="46"/>
    </row>
    <row r="58" spans="1:11" ht="10.5" customHeight="1">
      <c r="A58" s="92"/>
      <c r="B58" s="138" t="s">
        <v>94</v>
      </c>
      <c r="C58" s="138"/>
      <c r="D58" s="85"/>
      <c r="E58" s="84"/>
      <c r="F58" s="95" t="s">
        <v>95</v>
      </c>
      <c r="G58" s="105" t="s">
        <v>121</v>
      </c>
      <c r="H58" s="40"/>
      <c r="I58" s="43"/>
      <c r="J58" s="49" t="e">
        <f>J57+J53+K53</f>
        <v>#VALUE!</v>
      </c>
      <c r="K58" s="46"/>
    </row>
    <row r="59" spans="1:11" ht="10.5" customHeight="1">
      <c r="A59" s="92"/>
      <c r="B59" s="139" t="s">
        <v>96</v>
      </c>
      <c r="C59" s="139"/>
      <c r="D59" s="85"/>
      <c r="E59" s="84"/>
      <c r="F59" s="95" t="s">
        <v>95</v>
      </c>
      <c r="G59" s="106" t="s">
        <v>122</v>
      </c>
      <c r="H59" s="93"/>
      <c r="I59" s="93"/>
      <c r="J59" s="50">
        <v>0</v>
      </c>
      <c r="K59" s="46"/>
    </row>
    <row r="60" spans="1:11" ht="10.5" customHeight="1">
      <c r="A60" s="91"/>
      <c r="B60" s="139" t="s">
        <v>97</v>
      </c>
      <c r="C60" s="139"/>
      <c r="D60" s="22"/>
      <c r="E60" s="31"/>
      <c r="F60" s="94" t="s">
        <v>95</v>
      </c>
      <c r="G60" s="30"/>
      <c r="H60" s="32"/>
      <c r="I60" s="39"/>
      <c r="J60" s="31"/>
      <c r="K60" s="46"/>
    </row>
    <row r="61" spans="1:11" ht="10.5" customHeight="1" thickBot="1">
      <c r="A61" s="86"/>
      <c r="B61" s="41"/>
      <c r="C61" s="41"/>
      <c r="D61" s="41"/>
      <c r="E61" s="41"/>
      <c r="F61" s="41"/>
      <c r="G61" s="86"/>
      <c r="H61" s="41"/>
      <c r="I61" s="41"/>
      <c r="J61" s="41"/>
      <c r="K61" s="42"/>
    </row>
    <row r="62" ht="12" thickBot="1"/>
    <row r="63" spans="6:9" ht="13.5" thickBot="1">
      <c r="F63" s="118" t="s">
        <v>101</v>
      </c>
      <c r="G63" s="119"/>
      <c r="H63" s="119"/>
      <c r="I63" s="120" t="e">
        <f>J58-J59</f>
        <v>#VALUE!</v>
      </c>
    </row>
    <row r="65" spans="2:10" ht="11.25">
      <c r="B65" s="16" t="s">
        <v>102</v>
      </c>
      <c r="H65" s="51"/>
      <c r="I65" s="51"/>
      <c r="J65" s="51"/>
    </row>
    <row r="66" ht="11.25">
      <c r="I66" s="52" t="s">
        <v>103</v>
      </c>
    </row>
    <row r="68" spans="2:10" ht="11.25">
      <c r="B68" s="16" t="s">
        <v>104</v>
      </c>
      <c r="H68" s="51"/>
      <c r="I68" s="51"/>
      <c r="J68" s="51"/>
    </row>
    <row r="69" ht="11.25">
      <c r="I69" s="52" t="s">
        <v>103</v>
      </c>
    </row>
    <row r="70" ht="11.25">
      <c r="B70" s="16" t="s">
        <v>42</v>
      </c>
    </row>
  </sheetData>
  <sheetProtection/>
  <protectedRanges>
    <protectedRange sqref="J55:J57" name="Tartom?ny1_1"/>
  </protectedRanges>
  <mergeCells count="8">
    <mergeCell ref="D15:F15"/>
    <mergeCell ref="B58:C58"/>
    <mergeCell ref="B59:C59"/>
    <mergeCell ref="B60:C60"/>
    <mergeCell ref="A2:K2"/>
    <mergeCell ref="A3:K3"/>
    <mergeCell ref="H10:I10"/>
    <mergeCell ref="A13:C13"/>
  </mergeCells>
  <printOptions/>
  <pageMargins left="0.65" right="0.47" top="0.43" bottom="1" header="0.5" footer="0.5"/>
  <pageSetup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4.00390625" style="16" customWidth="1"/>
    <col min="2" max="2" width="6.375" style="16" customWidth="1"/>
    <col min="3" max="3" width="6.625" style="16" customWidth="1"/>
    <col min="4" max="6" width="9.25390625" style="16" customWidth="1"/>
    <col min="7" max="7" width="10.75390625" style="16" customWidth="1"/>
    <col min="8" max="8" width="8.00390625" style="16" customWidth="1"/>
    <col min="9" max="9" width="10.625" style="16" customWidth="1"/>
    <col min="10" max="10" width="9.625" style="22" bestFit="1" customWidth="1"/>
    <col min="11" max="11" width="9.125" style="22" customWidth="1"/>
    <col min="12" max="16384" width="9.125" style="16" customWidth="1"/>
  </cols>
  <sheetData>
    <row r="1" spans="9:11" ht="17.25" customHeight="1">
      <c r="I1" s="16" t="s">
        <v>105</v>
      </c>
      <c r="K1" s="117" t="s">
        <v>144</v>
      </c>
    </row>
    <row r="2" spans="1:11" ht="11.25">
      <c r="A2" s="140" t="s">
        <v>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1.25">
      <c r="A3" s="141" t="s">
        <v>127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spans="1:7" ht="11.25">
      <c r="A5" s="16" t="s">
        <v>98</v>
      </c>
      <c r="G5" s="16" t="s">
        <v>99</v>
      </c>
    </row>
    <row r="6" spans="1:8" ht="15" customHeight="1">
      <c r="A6" s="16" t="s">
        <v>30</v>
      </c>
      <c r="B6" s="16">
        <f>Törzsadatok!$B$6</f>
        <v>0</v>
      </c>
      <c r="G6" s="16" t="s">
        <v>30</v>
      </c>
      <c r="H6" s="16" t="str">
        <f>Törzsadatok!$B$14</f>
        <v> </v>
      </c>
    </row>
    <row r="7" spans="1:8" ht="15" customHeight="1">
      <c r="A7" s="16" t="s">
        <v>31</v>
      </c>
      <c r="B7" s="16" t="str">
        <f>Törzsadatok!$B$7</f>
        <v> </v>
      </c>
      <c r="G7" s="16" t="s">
        <v>32</v>
      </c>
      <c r="H7" s="16" t="str">
        <f>Törzsadatok!$B$15</f>
        <v> </v>
      </c>
    </row>
    <row r="8" spans="1:10" ht="15" customHeight="1">
      <c r="A8" s="16" t="s">
        <v>33</v>
      </c>
      <c r="C8" s="16" t="str">
        <f>Törzsadatok!$B$8</f>
        <v> </v>
      </c>
      <c r="G8" s="16" t="s">
        <v>125</v>
      </c>
      <c r="H8" s="16" t="str">
        <f>Törzsadatok!$B$16</f>
        <v> </v>
      </c>
      <c r="I8" s="55" t="str">
        <f>Törzsadatok!$B$17</f>
        <v> </v>
      </c>
      <c r="J8" s="55"/>
    </row>
    <row r="9" spans="7:8" ht="15" customHeight="1">
      <c r="G9" s="16" t="s">
        <v>100</v>
      </c>
      <c r="H9" s="16" t="str">
        <f>Törzsadatok!$B$18</f>
        <v> </v>
      </c>
    </row>
    <row r="10" spans="7:9" ht="15" customHeight="1">
      <c r="G10" s="16" t="s">
        <v>126</v>
      </c>
      <c r="H10" s="141" t="str">
        <f>Törzsadatok!$B$19</f>
        <v> </v>
      </c>
      <c r="I10" s="141"/>
    </row>
    <row r="11" spans="2:4" ht="11.25">
      <c r="B11" s="16" t="s">
        <v>123</v>
      </c>
      <c r="C11" s="16">
        <f>Törzsadatok!$F$7</f>
        <v>2010</v>
      </c>
      <c r="D11" s="52" t="s">
        <v>153</v>
      </c>
    </row>
    <row r="12" ht="12" thickBot="1"/>
    <row r="13" spans="1:11" ht="13.5" customHeight="1" thickBot="1">
      <c r="A13" s="142" t="s">
        <v>128</v>
      </c>
      <c r="B13" s="143"/>
      <c r="C13" s="144"/>
      <c r="D13" s="14" t="str">
        <f>'Fogy-elsz.'!$E$19</f>
        <v> </v>
      </c>
      <c r="E13" s="72"/>
      <c r="F13" s="73"/>
      <c r="G13" s="74" t="s">
        <v>43</v>
      </c>
      <c r="H13" s="13" t="str">
        <f>'Fogy-elsz.'!$C$19</f>
        <v> </v>
      </c>
      <c r="I13" s="36"/>
      <c r="J13" s="13"/>
      <c r="K13" s="75"/>
    </row>
    <row r="14" spans="1:11" ht="12" hidden="1" thickBot="1">
      <c r="A14" s="71"/>
      <c r="B14" s="47"/>
      <c r="C14" s="47"/>
      <c r="D14" s="47"/>
      <c r="E14" s="47"/>
      <c r="F14" s="64"/>
      <c r="G14" s="56"/>
      <c r="H14" s="56"/>
      <c r="I14" s="63"/>
      <c r="J14" s="65"/>
      <c r="K14" s="46"/>
    </row>
    <row r="15" spans="1:11" s="22" customFormat="1" ht="12.75" customHeight="1" thickBot="1">
      <c r="A15" s="17" t="s">
        <v>44</v>
      </c>
      <c r="B15" s="17" t="s">
        <v>45</v>
      </c>
      <c r="C15" s="60" t="s">
        <v>34</v>
      </c>
      <c r="D15" s="135" t="s">
        <v>35</v>
      </c>
      <c r="E15" s="136"/>
      <c r="F15" s="137"/>
      <c r="G15" s="61" t="s">
        <v>46</v>
      </c>
      <c r="H15" s="19" t="s">
        <v>47</v>
      </c>
      <c r="I15" s="21" t="s">
        <v>46</v>
      </c>
      <c r="J15" s="67" t="s">
        <v>48</v>
      </c>
      <c r="K15" s="44" t="s">
        <v>49</v>
      </c>
    </row>
    <row r="16" spans="1:11" s="22" customFormat="1" ht="10.5" customHeight="1">
      <c r="A16" s="19" t="s">
        <v>50</v>
      </c>
      <c r="B16" s="19"/>
      <c r="C16" s="19"/>
      <c r="D16" s="19" t="s">
        <v>117</v>
      </c>
      <c r="E16" s="19" t="s">
        <v>118</v>
      </c>
      <c r="F16" s="19" t="s">
        <v>119</v>
      </c>
      <c r="G16" s="18" t="s">
        <v>51</v>
      </c>
      <c r="H16" s="19" t="s">
        <v>129</v>
      </c>
      <c r="I16" s="21" t="s">
        <v>51</v>
      </c>
      <c r="J16" s="20" t="s">
        <v>52</v>
      </c>
      <c r="K16" s="44" t="s">
        <v>53</v>
      </c>
    </row>
    <row r="17" spans="1:11" ht="10.5" customHeight="1" thickBot="1">
      <c r="A17" s="23"/>
      <c r="B17" s="24"/>
      <c r="C17" s="24"/>
      <c r="D17" s="24"/>
      <c r="E17" s="24"/>
      <c r="F17" s="24"/>
      <c r="G17" s="25"/>
      <c r="H17" s="26" t="s">
        <v>130</v>
      </c>
      <c r="I17" s="28" t="s">
        <v>54</v>
      </c>
      <c r="J17" s="27" t="s">
        <v>55</v>
      </c>
      <c r="K17" s="45" t="s">
        <v>56</v>
      </c>
    </row>
    <row r="18" spans="1:11" ht="10.5" customHeight="1">
      <c r="A18" s="66" t="s">
        <v>57</v>
      </c>
      <c r="B18" s="68">
        <v>40299</v>
      </c>
      <c r="C18" s="68">
        <v>40299</v>
      </c>
      <c r="D18" s="62"/>
      <c r="E18" s="62"/>
      <c r="F18" s="63"/>
      <c r="G18" s="63" t="s">
        <v>58</v>
      </c>
      <c r="H18" s="63" t="s">
        <v>144</v>
      </c>
      <c r="I18" s="77" t="e">
        <f>$F$55*H18*$F$56/100</f>
        <v>#VALUE!</v>
      </c>
      <c r="J18" s="77"/>
      <c r="K18" s="78"/>
    </row>
    <row r="19" spans="1:11" ht="10.5" customHeight="1">
      <c r="A19" s="29" t="s">
        <v>59</v>
      </c>
      <c r="B19" s="69" t="s">
        <v>144</v>
      </c>
      <c r="C19" s="69"/>
      <c r="D19" s="33"/>
      <c r="E19" s="33"/>
      <c r="F19" s="31"/>
      <c r="G19" s="31" t="s">
        <v>58</v>
      </c>
      <c r="H19" s="31" t="s">
        <v>144</v>
      </c>
      <c r="I19" s="79" t="e">
        <f aca="true" t="shared" si="0" ref="I19:I52">$F$55*H19*$F$56/100</f>
        <v>#VALUE!</v>
      </c>
      <c r="J19" s="79"/>
      <c r="K19" s="80"/>
    </row>
    <row r="20" spans="1:11" ht="10.5" customHeight="1">
      <c r="A20" s="29" t="s">
        <v>60</v>
      </c>
      <c r="B20" s="69" t="s">
        <v>144</v>
      </c>
      <c r="C20" s="69"/>
      <c r="D20" s="33"/>
      <c r="E20" s="33"/>
      <c r="F20" s="31"/>
      <c r="G20" s="31" t="s">
        <v>58</v>
      </c>
      <c r="H20" s="31" t="s">
        <v>144</v>
      </c>
      <c r="I20" s="79" t="e">
        <f t="shared" si="0"/>
        <v>#VALUE!</v>
      </c>
      <c r="J20" s="79"/>
      <c r="K20" s="80"/>
    </row>
    <row r="21" spans="1:11" ht="10.5" customHeight="1">
      <c r="A21" s="29" t="s">
        <v>61</v>
      </c>
      <c r="B21" s="69" t="s">
        <v>144</v>
      </c>
      <c r="C21" s="69"/>
      <c r="D21" s="33"/>
      <c r="E21" s="33"/>
      <c r="F21" s="31"/>
      <c r="G21" s="31" t="s">
        <v>58</v>
      </c>
      <c r="H21" s="31" t="s">
        <v>144</v>
      </c>
      <c r="I21" s="79" t="e">
        <f t="shared" si="0"/>
        <v>#VALUE!</v>
      </c>
      <c r="J21" s="79"/>
      <c r="K21" s="80"/>
    </row>
    <row r="22" spans="1:11" ht="10.5" customHeight="1">
      <c r="A22" s="29" t="s">
        <v>62</v>
      </c>
      <c r="B22" s="69" t="s">
        <v>144</v>
      </c>
      <c r="C22" s="69"/>
      <c r="D22" s="31"/>
      <c r="E22" s="31"/>
      <c r="F22" s="31"/>
      <c r="G22" s="31" t="s">
        <v>58</v>
      </c>
      <c r="H22" s="31" t="s">
        <v>144</v>
      </c>
      <c r="I22" s="79" t="e">
        <f t="shared" si="0"/>
        <v>#VALUE!</v>
      </c>
      <c r="J22" s="79"/>
      <c r="K22" s="80"/>
    </row>
    <row r="23" spans="1:11" ht="10.5" customHeight="1">
      <c r="A23" s="29" t="s">
        <v>63</v>
      </c>
      <c r="B23" s="69" t="s">
        <v>144</v>
      </c>
      <c r="C23" s="69"/>
      <c r="D23" s="31"/>
      <c r="E23" s="31"/>
      <c r="F23" s="31"/>
      <c r="G23" s="31" t="s">
        <v>58</v>
      </c>
      <c r="H23" s="31" t="s">
        <v>144</v>
      </c>
      <c r="I23" s="79" t="e">
        <f t="shared" si="0"/>
        <v>#VALUE!</v>
      </c>
      <c r="J23" s="79"/>
      <c r="K23" s="80"/>
    </row>
    <row r="24" spans="1:11" ht="10.5" customHeight="1">
      <c r="A24" s="29" t="s">
        <v>64</v>
      </c>
      <c r="B24" s="69" t="s">
        <v>144</v>
      </c>
      <c r="C24" s="69"/>
      <c r="D24" s="31"/>
      <c r="E24" s="31"/>
      <c r="F24" s="31"/>
      <c r="G24" s="31" t="s">
        <v>58</v>
      </c>
      <c r="H24" s="31" t="s">
        <v>144</v>
      </c>
      <c r="I24" s="79" t="e">
        <f t="shared" si="0"/>
        <v>#VALUE!</v>
      </c>
      <c r="J24" s="79"/>
      <c r="K24" s="80"/>
    </row>
    <row r="25" spans="1:11" ht="10.5" customHeight="1">
      <c r="A25" s="29" t="s">
        <v>65</v>
      </c>
      <c r="B25" s="69" t="s">
        <v>144</v>
      </c>
      <c r="C25" s="69"/>
      <c r="D25" s="31"/>
      <c r="E25" s="31"/>
      <c r="F25" s="31"/>
      <c r="G25" s="31" t="s">
        <v>58</v>
      </c>
      <c r="H25" s="31" t="s">
        <v>144</v>
      </c>
      <c r="I25" s="79" t="e">
        <f t="shared" si="0"/>
        <v>#VALUE!</v>
      </c>
      <c r="J25" s="79"/>
      <c r="K25" s="80"/>
    </row>
    <row r="26" spans="1:11" ht="10.5" customHeight="1">
      <c r="A26" s="34" t="s">
        <v>66</v>
      </c>
      <c r="B26" s="69" t="s">
        <v>144</v>
      </c>
      <c r="C26" s="69"/>
      <c r="D26" s="31"/>
      <c r="E26" s="31"/>
      <c r="F26" s="31"/>
      <c r="G26" s="31" t="s">
        <v>58</v>
      </c>
      <c r="H26" s="31" t="s">
        <v>144</v>
      </c>
      <c r="I26" s="79" t="e">
        <f t="shared" si="0"/>
        <v>#VALUE!</v>
      </c>
      <c r="J26" s="79"/>
      <c r="K26" s="80"/>
    </row>
    <row r="27" spans="1:11" ht="10.5" customHeight="1">
      <c r="A27" s="29" t="s">
        <v>36</v>
      </c>
      <c r="B27" s="69" t="s">
        <v>144</v>
      </c>
      <c r="C27" s="69"/>
      <c r="D27" s="31"/>
      <c r="E27" s="31"/>
      <c r="F27" s="31"/>
      <c r="G27" s="31" t="s">
        <v>58</v>
      </c>
      <c r="H27" s="31" t="s">
        <v>144</v>
      </c>
      <c r="I27" s="79" t="e">
        <f t="shared" si="0"/>
        <v>#VALUE!</v>
      </c>
      <c r="J27" s="79"/>
      <c r="K27" s="80"/>
    </row>
    <row r="28" spans="1:11" ht="10.5" customHeight="1">
      <c r="A28" s="29" t="s">
        <v>37</v>
      </c>
      <c r="B28" s="69" t="s">
        <v>144</v>
      </c>
      <c r="C28" s="69"/>
      <c r="D28" s="31"/>
      <c r="E28" s="31"/>
      <c r="F28" s="31"/>
      <c r="G28" s="31" t="s">
        <v>58</v>
      </c>
      <c r="H28" s="31" t="s">
        <v>144</v>
      </c>
      <c r="I28" s="79" t="e">
        <f t="shared" si="0"/>
        <v>#VALUE!</v>
      </c>
      <c r="J28" s="79"/>
      <c r="K28" s="80"/>
    </row>
    <row r="29" spans="1:11" ht="10.5" customHeight="1">
      <c r="A29" s="29" t="s">
        <v>38</v>
      </c>
      <c r="B29" s="69" t="s">
        <v>144</v>
      </c>
      <c r="C29" s="69"/>
      <c r="D29" s="31"/>
      <c r="E29" s="31"/>
      <c r="F29" s="31"/>
      <c r="G29" s="31" t="s">
        <v>58</v>
      </c>
      <c r="H29" s="31" t="s">
        <v>144</v>
      </c>
      <c r="I29" s="79" t="e">
        <f t="shared" si="0"/>
        <v>#VALUE!</v>
      </c>
      <c r="J29" s="79"/>
      <c r="K29" s="80"/>
    </row>
    <row r="30" spans="1:11" ht="10.5" customHeight="1">
      <c r="A30" s="29" t="s">
        <v>39</v>
      </c>
      <c r="B30" s="69" t="s">
        <v>144</v>
      </c>
      <c r="C30" s="69"/>
      <c r="D30" s="31"/>
      <c r="E30" s="31"/>
      <c r="F30" s="31"/>
      <c r="G30" s="31" t="s">
        <v>58</v>
      </c>
      <c r="H30" s="31" t="s">
        <v>144</v>
      </c>
      <c r="I30" s="79" t="e">
        <f t="shared" si="0"/>
        <v>#VALUE!</v>
      </c>
      <c r="J30" s="79"/>
      <c r="K30" s="80"/>
    </row>
    <row r="31" spans="1:11" ht="10.5" customHeight="1">
      <c r="A31" s="29" t="s">
        <v>40</v>
      </c>
      <c r="B31" s="69" t="s">
        <v>144</v>
      </c>
      <c r="C31" s="69"/>
      <c r="D31" s="31"/>
      <c r="E31" s="31"/>
      <c r="F31" s="31"/>
      <c r="G31" s="31" t="s">
        <v>58</v>
      </c>
      <c r="H31" s="31" t="s">
        <v>144</v>
      </c>
      <c r="I31" s="79" t="e">
        <f t="shared" si="0"/>
        <v>#VALUE!</v>
      </c>
      <c r="J31" s="79"/>
      <c r="K31" s="80"/>
    </row>
    <row r="32" spans="1:11" ht="10.5" customHeight="1">
      <c r="A32" s="29" t="s">
        <v>41</v>
      </c>
      <c r="B32" s="69" t="s">
        <v>144</v>
      </c>
      <c r="C32" s="69"/>
      <c r="D32" s="31"/>
      <c r="E32" s="31"/>
      <c r="F32" s="31"/>
      <c r="G32" s="31" t="s">
        <v>58</v>
      </c>
      <c r="H32" s="31" t="s">
        <v>144</v>
      </c>
      <c r="I32" s="79" t="e">
        <f t="shared" si="0"/>
        <v>#VALUE!</v>
      </c>
      <c r="J32" s="79"/>
      <c r="K32" s="80"/>
    </row>
    <row r="33" spans="1:11" ht="10.5" customHeight="1">
      <c r="A33" s="29" t="s">
        <v>67</v>
      </c>
      <c r="B33" s="69" t="s">
        <v>144</v>
      </c>
      <c r="C33" s="69"/>
      <c r="D33" s="31"/>
      <c r="E33" s="31"/>
      <c r="F33" s="31"/>
      <c r="G33" s="31" t="s">
        <v>58</v>
      </c>
      <c r="H33" s="31" t="s">
        <v>144</v>
      </c>
      <c r="I33" s="79" t="e">
        <f t="shared" si="0"/>
        <v>#VALUE!</v>
      </c>
      <c r="J33" s="79"/>
      <c r="K33" s="80"/>
    </row>
    <row r="34" spans="1:11" ht="10.5" customHeight="1">
      <c r="A34" s="29" t="s">
        <v>68</v>
      </c>
      <c r="B34" s="70" t="s">
        <v>144</v>
      </c>
      <c r="C34" s="70"/>
      <c r="D34" s="35"/>
      <c r="E34" s="35"/>
      <c r="F34" s="31"/>
      <c r="G34" s="31" t="s">
        <v>58</v>
      </c>
      <c r="H34" s="31" t="s">
        <v>144</v>
      </c>
      <c r="I34" s="79" t="e">
        <f t="shared" si="0"/>
        <v>#VALUE!</v>
      </c>
      <c r="J34" s="79"/>
      <c r="K34" s="80"/>
    </row>
    <row r="35" spans="1:11" ht="10.5" customHeight="1">
      <c r="A35" s="29" t="s">
        <v>69</v>
      </c>
      <c r="B35" s="69" t="s">
        <v>144</v>
      </c>
      <c r="C35" s="69"/>
      <c r="D35" s="31"/>
      <c r="E35" s="31"/>
      <c r="F35" s="31"/>
      <c r="G35" s="31" t="s">
        <v>58</v>
      </c>
      <c r="H35" s="31" t="s">
        <v>144</v>
      </c>
      <c r="I35" s="79" t="e">
        <f t="shared" si="0"/>
        <v>#VALUE!</v>
      </c>
      <c r="J35" s="79"/>
      <c r="K35" s="80"/>
    </row>
    <row r="36" spans="1:11" ht="10.5" customHeight="1">
      <c r="A36" s="29" t="s">
        <v>70</v>
      </c>
      <c r="B36" s="69" t="s">
        <v>144</v>
      </c>
      <c r="C36" s="69"/>
      <c r="D36" s="31"/>
      <c r="E36" s="31"/>
      <c r="F36" s="31"/>
      <c r="G36" s="31" t="s">
        <v>58</v>
      </c>
      <c r="H36" s="31" t="s">
        <v>144</v>
      </c>
      <c r="I36" s="79" t="e">
        <f t="shared" si="0"/>
        <v>#VALUE!</v>
      </c>
      <c r="J36" s="79"/>
      <c r="K36" s="80"/>
    </row>
    <row r="37" spans="1:11" ht="10.5" customHeight="1">
      <c r="A37" s="29" t="s">
        <v>71</v>
      </c>
      <c r="B37" s="69" t="s">
        <v>144</v>
      </c>
      <c r="C37" s="69"/>
      <c r="D37" s="31"/>
      <c r="E37" s="31"/>
      <c r="F37" s="31"/>
      <c r="G37" s="31" t="s">
        <v>58</v>
      </c>
      <c r="H37" s="31" t="s">
        <v>144</v>
      </c>
      <c r="I37" s="79" t="e">
        <f t="shared" si="0"/>
        <v>#VALUE!</v>
      </c>
      <c r="J37" s="79"/>
      <c r="K37" s="80"/>
    </row>
    <row r="38" spans="1:11" ht="10.5" customHeight="1">
      <c r="A38" s="29" t="s">
        <v>72</v>
      </c>
      <c r="B38" s="69" t="s">
        <v>144</v>
      </c>
      <c r="C38" s="69"/>
      <c r="D38" s="31"/>
      <c r="E38" s="31"/>
      <c r="F38" s="31"/>
      <c r="G38" s="31" t="s">
        <v>58</v>
      </c>
      <c r="H38" s="31" t="s">
        <v>144</v>
      </c>
      <c r="I38" s="79" t="e">
        <f t="shared" si="0"/>
        <v>#VALUE!</v>
      </c>
      <c r="J38" s="79"/>
      <c r="K38" s="80"/>
    </row>
    <row r="39" spans="1:11" ht="10.5" customHeight="1">
      <c r="A39" s="29" t="s">
        <v>73</v>
      </c>
      <c r="B39" s="69" t="s">
        <v>144</v>
      </c>
      <c r="C39" s="69"/>
      <c r="D39" s="31"/>
      <c r="E39" s="31"/>
      <c r="F39" s="31"/>
      <c r="G39" s="31" t="s">
        <v>58</v>
      </c>
      <c r="H39" s="31" t="s">
        <v>144</v>
      </c>
      <c r="I39" s="79" t="e">
        <f t="shared" si="0"/>
        <v>#VALUE!</v>
      </c>
      <c r="J39" s="79"/>
      <c r="K39" s="80"/>
    </row>
    <row r="40" spans="1:11" ht="10.5" customHeight="1">
      <c r="A40" s="29" t="s">
        <v>74</v>
      </c>
      <c r="B40" s="69" t="s">
        <v>144</v>
      </c>
      <c r="C40" s="69"/>
      <c r="D40" s="31"/>
      <c r="E40" s="31"/>
      <c r="F40" s="31"/>
      <c r="G40" s="31" t="s">
        <v>58</v>
      </c>
      <c r="H40" s="31" t="s">
        <v>144</v>
      </c>
      <c r="I40" s="79" t="e">
        <f t="shared" si="0"/>
        <v>#VALUE!</v>
      </c>
      <c r="J40" s="79"/>
      <c r="K40" s="80"/>
    </row>
    <row r="41" spans="1:11" ht="10.5" customHeight="1">
      <c r="A41" s="29" t="s">
        <v>75</v>
      </c>
      <c r="B41" s="69" t="s">
        <v>144</v>
      </c>
      <c r="C41" s="69"/>
      <c r="D41" s="31"/>
      <c r="E41" s="31"/>
      <c r="F41" s="31"/>
      <c r="G41" s="31" t="s">
        <v>58</v>
      </c>
      <c r="H41" s="31" t="s">
        <v>144</v>
      </c>
      <c r="I41" s="79" t="e">
        <f t="shared" si="0"/>
        <v>#VALUE!</v>
      </c>
      <c r="J41" s="79"/>
      <c r="K41" s="80"/>
    </row>
    <row r="42" spans="1:11" ht="10.5" customHeight="1">
      <c r="A42" s="29" t="s">
        <v>76</v>
      </c>
      <c r="B42" s="69" t="s">
        <v>144</v>
      </c>
      <c r="C42" s="69"/>
      <c r="D42" s="31"/>
      <c r="E42" s="31"/>
      <c r="F42" s="31"/>
      <c r="G42" s="31" t="s">
        <v>58</v>
      </c>
      <c r="H42" s="31" t="s">
        <v>144</v>
      </c>
      <c r="I42" s="79" t="e">
        <f t="shared" si="0"/>
        <v>#VALUE!</v>
      </c>
      <c r="J42" s="79"/>
      <c r="K42" s="80"/>
    </row>
    <row r="43" spans="1:11" ht="10.5" customHeight="1">
      <c r="A43" s="29" t="s">
        <v>77</v>
      </c>
      <c r="B43" s="69" t="s">
        <v>144</v>
      </c>
      <c r="C43" s="69"/>
      <c r="D43" s="31"/>
      <c r="E43" s="31"/>
      <c r="F43" s="31"/>
      <c r="G43" s="31" t="s">
        <v>58</v>
      </c>
      <c r="H43" s="31" t="s">
        <v>144</v>
      </c>
      <c r="I43" s="79" t="e">
        <f t="shared" si="0"/>
        <v>#VALUE!</v>
      </c>
      <c r="J43" s="79"/>
      <c r="K43" s="80"/>
    </row>
    <row r="44" spans="1:11" ht="10.5" customHeight="1">
      <c r="A44" s="29" t="s">
        <v>78</v>
      </c>
      <c r="B44" s="69" t="s">
        <v>144</v>
      </c>
      <c r="C44" s="69"/>
      <c r="D44" s="31"/>
      <c r="E44" s="31"/>
      <c r="F44" s="31"/>
      <c r="G44" s="31" t="s">
        <v>58</v>
      </c>
      <c r="H44" s="31" t="s">
        <v>144</v>
      </c>
      <c r="I44" s="79" t="e">
        <f t="shared" si="0"/>
        <v>#VALUE!</v>
      </c>
      <c r="J44" s="79"/>
      <c r="K44" s="80"/>
    </row>
    <row r="45" spans="1:11" ht="10.5" customHeight="1">
      <c r="A45" s="29" t="s">
        <v>79</v>
      </c>
      <c r="B45" s="69" t="s">
        <v>144</v>
      </c>
      <c r="C45" s="69"/>
      <c r="D45" s="31"/>
      <c r="E45" s="31"/>
      <c r="F45" s="31"/>
      <c r="G45" s="31" t="s">
        <v>58</v>
      </c>
      <c r="H45" s="31" t="s">
        <v>144</v>
      </c>
      <c r="I45" s="79" t="e">
        <f t="shared" si="0"/>
        <v>#VALUE!</v>
      </c>
      <c r="J45" s="79"/>
      <c r="K45" s="80"/>
    </row>
    <row r="46" spans="1:11" ht="10.5" customHeight="1">
      <c r="A46" s="29" t="s">
        <v>80</v>
      </c>
      <c r="B46" s="69" t="s">
        <v>144</v>
      </c>
      <c r="C46" s="69"/>
      <c r="D46" s="31"/>
      <c r="E46" s="31"/>
      <c r="F46" s="31"/>
      <c r="G46" s="31" t="s">
        <v>58</v>
      </c>
      <c r="H46" s="31" t="s">
        <v>144</v>
      </c>
      <c r="I46" s="79" t="e">
        <f t="shared" si="0"/>
        <v>#VALUE!</v>
      </c>
      <c r="J46" s="79"/>
      <c r="K46" s="80"/>
    </row>
    <row r="47" spans="1:11" ht="10.5" customHeight="1">
      <c r="A47" s="29" t="s">
        <v>81</v>
      </c>
      <c r="B47" s="69" t="s">
        <v>144</v>
      </c>
      <c r="C47" s="69"/>
      <c r="D47" s="31"/>
      <c r="E47" s="31"/>
      <c r="F47" s="31"/>
      <c r="G47" s="31" t="s">
        <v>58</v>
      </c>
      <c r="H47" s="31" t="s">
        <v>144</v>
      </c>
      <c r="I47" s="79" t="e">
        <f t="shared" si="0"/>
        <v>#VALUE!</v>
      </c>
      <c r="J47" s="79"/>
      <c r="K47" s="80"/>
    </row>
    <row r="48" spans="1:11" ht="10.5" customHeight="1">
      <c r="A48" s="29" t="s">
        <v>82</v>
      </c>
      <c r="B48" s="69" t="s">
        <v>144</v>
      </c>
      <c r="C48" s="69"/>
      <c r="D48" s="31"/>
      <c r="E48" s="31"/>
      <c r="F48" s="31"/>
      <c r="G48" s="31" t="s">
        <v>58</v>
      </c>
      <c r="H48" s="31"/>
      <c r="I48" s="79" t="e">
        <f t="shared" si="0"/>
        <v>#VALUE!</v>
      </c>
      <c r="J48" s="79"/>
      <c r="K48" s="80"/>
    </row>
    <row r="49" spans="1:11" ht="10.5" customHeight="1">
      <c r="A49" s="29" t="s">
        <v>83</v>
      </c>
      <c r="B49" s="69"/>
      <c r="C49" s="69"/>
      <c r="D49" s="31"/>
      <c r="E49" s="31"/>
      <c r="F49" s="31"/>
      <c r="G49" s="31" t="s">
        <v>58</v>
      </c>
      <c r="H49" s="31"/>
      <c r="I49" s="79" t="e">
        <f t="shared" si="0"/>
        <v>#VALUE!</v>
      </c>
      <c r="J49" s="79"/>
      <c r="K49" s="80"/>
    </row>
    <row r="50" spans="1:11" ht="10.5" customHeight="1">
      <c r="A50" s="29" t="s">
        <v>84</v>
      </c>
      <c r="B50" s="69"/>
      <c r="C50" s="69"/>
      <c r="D50" s="31"/>
      <c r="E50" s="31"/>
      <c r="F50" s="31"/>
      <c r="G50" s="31" t="s">
        <v>58</v>
      </c>
      <c r="H50" s="31"/>
      <c r="I50" s="79" t="e">
        <f t="shared" si="0"/>
        <v>#VALUE!</v>
      </c>
      <c r="J50" s="79"/>
      <c r="K50" s="80"/>
    </row>
    <row r="51" spans="1:11" ht="10.5" customHeight="1">
      <c r="A51" s="29" t="s">
        <v>85</v>
      </c>
      <c r="B51" s="69"/>
      <c r="C51" s="69"/>
      <c r="D51" s="31"/>
      <c r="E51" s="31"/>
      <c r="F51" s="31"/>
      <c r="G51" s="31" t="s">
        <v>58</v>
      </c>
      <c r="H51" s="31"/>
      <c r="I51" s="79" t="e">
        <f t="shared" si="0"/>
        <v>#VALUE!</v>
      </c>
      <c r="J51" s="79"/>
      <c r="K51" s="80"/>
    </row>
    <row r="52" spans="1:11" ht="10.5" customHeight="1" thickBot="1">
      <c r="A52" s="83" t="s">
        <v>86</v>
      </c>
      <c r="B52" s="76"/>
      <c r="C52" s="76"/>
      <c r="D52" s="15"/>
      <c r="E52" s="15"/>
      <c r="F52" s="15"/>
      <c r="G52" s="15" t="s">
        <v>58</v>
      </c>
      <c r="H52" s="15"/>
      <c r="I52" s="81" t="e">
        <f t="shared" si="0"/>
        <v>#VALUE!</v>
      </c>
      <c r="J52" s="81"/>
      <c r="K52" s="82"/>
    </row>
    <row r="53" spans="1:11" s="102" customFormat="1" ht="14.25" customHeight="1" thickBot="1">
      <c r="A53" s="96" t="s">
        <v>87</v>
      </c>
      <c r="B53" s="97"/>
      <c r="C53" s="97"/>
      <c r="D53" s="97"/>
      <c r="E53" s="97"/>
      <c r="F53" s="97"/>
      <c r="G53" s="98"/>
      <c r="H53" s="99">
        <f>SUM(H18:H52)</f>
        <v>0</v>
      </c>
      <c r="I53" s="100" t="e">
        <f>SUM(I18:I52)</f>
        <v>#VALUE!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88</v>
      </c>
      <c r="B54" s="89"/>
      <c r="C54" s="89"/>
      <c r="D54" s="89"/>
      <c r="E54" s="89"/>
      <c r="F54" s="48" t="str">
        <f>IF('Fogy-elsz.'!$F$16=1,"benzin","gázolaj")</f>
        <v>benzin</v>
      </c>
      <c r="G54" s="22"/>
      <c r="H54" s="22"/>
      <c r="I54" s="22"/>
      <c r="K54" s="46"/>
    </row>
    <row r="55" spans="1:11" ht="10.5" customHeight="1">
      <c r="A55" s="38" t="s">
        <v>89</v>
      </c>
      <c r="B55" s="32"/>
      <c r="C55" s="39"/>
      <c r="D55" s="32"/>
      <c r="E55" s="32"/>
      <c r="F55" s="95" t="str">
        <f>'Fogy-elsz.'!$C10</f>
        <v> </v>
      </c>
      <c r="G55" s="84" t="s">
        <v>90</v>
      </c>
      <c r="H55" s="40"/>
      <c r="I55" s="43"/>
      <c r="J55" s="103" t="e">
        <f>I53</f>
        <v>#VALUE!</v>
      </c>
      <c r="K55" s="46"/>
    </row>
    <row r="56" spans="1:11" ht="10.5" customHeight="1">
      <c r="A56" s="38" t="s">
        <v>91</v>
      </c>
      <c r="B56" s="32"/>
      <c r="C56" s="32"/>
      <c r="D56" s="32"/>
      <c r="E56" s="39"/>
      <c r="F56" s="95" t="e">
        <f>'Fogy-elsz.'!$E$23</f>
        <v>#N/A</v>
      </c>
      <c r="G56" s="84" t="s">
        <v>92</v>
      </c>
      <c r="H56" s="40"/>
      <c r="I56" s="43"/>
      <c r="J56" s="103">
        <f>H53*'Fogy-elsz.'!$E$25</f>
        <v>0</v>
      </c>
      <c r="K56" s="46"/>
    </row>
    <row r="57" spans="1:11" ht="10.5" customHeight="1">
      <c r="A57" s="37" t="s">
        <v>93</v>
      </c>
      <c r="B57" s="87"/>
      <c r="C57" s="22"/>
      <c r="D57" s="22"/>
      <c r="E57" s="22"/>
      <c r="F57" s="90"/>
      <c r="G57" s="84" t="s">
        <v>120</v>
      </c>
      <c r="H57" s="40"/>
      <c r="I57" s="43"/>
      <c r="J57" s="104" t="e">
        <f>SUM(J55+J56)</f>
        <v>#VALUE!</v>
      </c>
      <c r="K57" s="46"/>
    </row>
    <row r="58" spans="1:11" ht="10.5" customHeight="1">
      <c r="A58" s="92"/>
      <c r="B58" s="138" t="s">
        <v>94</v>
      </c>
      <c r="C58" s="138"/>
      <c r="D58" s="85"/>
      <c r="E58" s="84"/>
      <c r="F58" s="95" t="s">
        <v>95</v>
      </c>
      <c r="G58" s="105" t="s">
        <v>121</v>
      </c>
      <c r="H58" s="40"/>
      <c r="I58" s="43"/>
      <c r="J58" s="49" t="e">
        <f>J57+J53+K53</f>
        <v>#VALUE!</v>
      </c>
      <c r="K58" s="46"/>
    </row>
    <row r="59" spans="1:11" ht="10.5" customHeight="1">
      <c r="A59" s="92"/>
      <c r="B59" s="139" t="s">
        <v>96</v>
      </c>
      <c r="C59" s="139"/>
      <c r="D59" s="85"/>
      <c r="E59" s="84"/>
      <c r="F59" s="95" t="s">
        <v>95</v>
      </c>
      <c r="G59" s="106" t="s">
        <v>122</v>
      </c>
      <c r="H59" s="93"/>
      <c r="I59" s="93"/>
      <c r="J59" s="50">
        <v>0</v>
      </c>
      <c r="K59" s="46"/>
    </row>
    <row r="60" spans="1:11" ht="10.5" customHeight="1">
      <c r="A60" s="91"/>
      <c r="B60" s="139" t="s">
        <v>97</v>
      </c>
      <c r="C60" s="139"/>
      <c r="D60" s="22"/>
      <c r="E60" s="31"/>
      <c r="F60" s="94" t="s">
        <v>95</v>
      </c>
      <c r="G60" s="30"/>
      <c r="H60" s="32"/>
      <c r="I60" s="39"/>
      <c r="J60" s="31"/>
      <c r="K60" s="46"/>
    </row>
    <row r="61" spans="1:11" ht="10.5" customHeight="1" thickBot="1">
      <c r="A61" s="86"/>
      <c r="B61" s="41"/>
      <c r="C61" s="41"/>
      <c r="D61" s="41"/>
      <c r="E61" s="41"/>
      <c r="F61" s="41"/>
      <c r="G61" s="86"/>
      <c r="H61" s="41"/>
      <c r="I61" s="41"/>
      <c r="J61" s="41"/>
      <c r="K61" s="42"/>
    </row>
    <row r="62" ht="12" thickBot="1"/>
    <row r="63" spans="6:9" ht="13.5" thickBot="1">
      <c r="F63" s="118" t="s">
        <v>101</v>
      </c>
      <c r="G63" s="119"/>
      <c r="H63" s="119"/>
      <c r="I63" s="120" t="e">
        <f>J58-J59</f>
        <v>#VALUE!</v>
      </c>
    </row>
    <row r="65" spans="2:10" ht="11.25">
      <c r="B65" s="16" t="s">
        <v>102</v>
      </c>
      <c r="H65" s="51"/>
      <c r="I65" s="51"/>
      <c r="J65" s="51"/>
    </row>
    <row r="66" ht="11.25">
      <c r="I66" s="52" t="s">
        <v>103</v>
      </c>
    </row>
    <row r="68" spans="2:10" ht="11.25">
      <c r="B68" s="16" t="s">
        <v>104</v>
      </c>
      <c r="H68" s="51"/>
      <c r="I68" s="51"/>
      <c r="J68" s="51"/>
    </row>
    <row r="69" ht="11.25">
      <c r="I69" s="52" t="s">
        <v>103</v>
      </c>
    </row>
    <row r="70" ht="11.25">
      <c r="B70" s="16" t="s">
        <v>42</v>
      </c>
    </row>
  </sheetData>
  <sheetProtection/>
  <protectedRanges>
    <protectedRange sqref="J55:J57" name="Tartom?ny1_1"/>
  </protectedRanges>
  <mergeCells count="8">
    <mergeCell ref="D15:F15"/>
    <mergeCell ref="B58:C58"/>
    <mergeCell ref="B59:C59"/>
    <mergeCell ref="B60:C60"/>
    <mergeCell ref="A2:K2"/>
    <mergeCell ref="A3:K3"/>
    <mergeCell ref="H10:I10"/>
    <mergeCell ref="A13:C13"/>
  </mergeCells>
  <printOptions/>
  <pageMargins left="0.75" right="0.51" top="0.56" bottom="1" header="0.28" footer="0.5"/>
  <pageSetup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4.375" style="16" customWidth="1"/>
    <col min="2" max="2" width="7.00390625" style="16" customWidth="1"/>
    <col min="3" max="3" width="6.25390625" style="16" customWidth="1"/>
    <col min="4" max="6" width="9.25390625" style="16" customWidth="1"/>
    <col min="7" max="7" width="10.75390625" style="16" customWidth="1"/>
    <col min="8" max="8" width="8.00390625" style="16" customWidth="1"/>
    <col min="9" max="9" width="10.625" style="16" customWidth="1"/>
    <col min="10" max="10" width="9.625" style="22" bestFit="1" customWidth="1"/>
    <col min="11" max="11" width="9.125" style="22" customWidth="1"/>
    <col min="12" max="16384" width="9.125" style="16" customWidth="1"/>
  </cols>
  <sheetData>
    <row r="1" spans="9:11" ht="17.25" customHeight="1">
      <c r="I1" s="16" t="s">
        <v>105</v>
      </c>
      <c r="K1" s="117" t="s">
        <v>144</v>
      </c>
    </row>
    <row r="2" spans="1:11" ht="11.25">
      <c r="A2" s="140" t="s">
        <v>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1.25">
      <c r="A3" s="141" t="s">
        <v>127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spans="1:7" ht="11.25">
      <c r="A5" s="16" t="s">
        <v>98</v>
      </c>
      <c r="G5" s="16" t="s">
        <v>99</v>
      </c>
    </row>
    <row r="6" spans="1:8" ht="15" customHeight="1">
      <c r="A6" s="16" t="s">
        <v>30</v>
      </c>
      <c r="B6" s="16">
        <f>Törzsadatok!$B$6</f>
        <v>0</v>
      </c>
      <c r="G6" s="16" t="s">
        <v>30</v>
      </c>
      <c r="H6" s="16" t="str">
        <f>Törzsadatok!$B$14</f>
        <v> </v>
      </c>
    </row>
    <row r="7" spans="1:8" ht="15" customHeight="1">
      <c r="A7" s="16" t="s">
        <v>31</v>
      </c>
      <c r="B7" s="16" t="str">
        <f>Törzsadatok!$B$7</f>
        <v> </v>
      </c>
      <c r="G7" s="16" t="s">
        <v>32</v>
      </c>
      <c r="H7" s="16" t="str">
        <f>Törzsadatok!$B$15</f>
        <v> </v>
      </c>
    </row>
    <row r="8" spans="1:10" ht="15" customHeight="1">
      <c r="A8" s="16" t="s">
        <v>33</v>
      </c>
      <c r="C8" s="16" t="str">
        <f>Törzsadatok!$B$8</f>
        <v> </v>
      </c>
      <c r="G8" s="16" t="s">
        <v>125</v>
      </c>
      <c r="H8" s="16" t="str">
        <f>Törzsadatok!$B$16</f>
        <v> </v>
      </c>
      <c r="I8" s="55" t="str">
        <f>Törzsadatok!$B$17</f>
        <v> </v>
      </c>
      <c r="J8" s="55"/>
    </row>
    <row r="9" spans="7:8" ht="15" customHeight="1">
      <c r="G9" s="16" t="s">
        <v>100</v>
      </c>
      <c r="H9" s="16" t="str">
        <f>Törzsadatok!$B$18</f>
        <v> </v>
      </c>
    </row>
    <row r="10" spans="7:9" ht="15" customHeight="1">
      <c r="G10" s="16" t="s">
        <v>126</v>
      </c>
      <c r="H10" s="141" t="str">
        <f>Törzsadatok!$B$19</f>
        <v> </v>
      </c>
      <c r="I10" s="141"/>
    </row>
    <row r="11" spans="2:4" ht="11.25">
      <c r="B11" s="16" t="s">
        <v>123</v>
      </c>
      <c r="C11" s="16">
        <f>Törzsadatok!$F$7</f>
        <v>2010</v>
      </c>
      <c r="D11" s="52" t="s">
        <v>154</v>
      </c>
    </row>
    <row r="12" ht="12" thickBot="1"/>
    <row r="13" spans="1:11" ht="13.5" customHeight="1" thickBot="1">
      <c r="A13" s="142" t="s">
        <v>128</v>
      </c>
      <c r="B13" s="143"/>
      <c r="C13" s="144"/>
      <c r="D13" s="14" t="str">
        <f>'Fogy-elsz.'!$E$19</f>
        <v> </v>
      </c>
      <c r="E13" s="72"/>
      <c r="F13" s="73"/>
      <c r="G13" s="74" t="s">
        <v>43</v>
      </c>
      <c r="H13" s="13" t="str">
        <f>'Fogy-elsz.'!$C$19</f>
        <v> </v>
      </c>
      <c r="I13" s="36"/>
      <c r="J13" s="13"/>
      <c r="K13" s="75"/>
    </row>
    <row r="14" spans="1:11" ht="12" hidden="1" thickBot="1">
      <c r="A14" s="71"/>
      <c r="B14" s="47"/>
      <c r="C14" s="47"/>
      <c r="D14" s="47"/>
      <c r="E14" s="47"/>
      <c r="F14" s="64"/>
      <c r="G14" s="56"/>
      <c r="H14" s="56"/>
      <c r="I14" s="63"/>
      <c r="J14" s="65"/>
      <c r="K14" s="46"/>
    </row>
    <row r="15" spans="1:11" s="22" customFormat="1" ht="12.75" customHeight="1" thickBot="1">
      <c r="A15" s="17" t="s">
        <v>44</v>
      </c>
      <c r="B15" s="17" t="s">
        <v>45</v>
      </c>
      <c r="C15" s="60" t="s">
        <v>34</v>
      </c>
      <c r="D15" s="135" t="s">
        <v>35</v>
      </c>
      <c r="E15" s="136"/>
      <c r="F15" s="137"/>
      <c r="G15" s="61" t="s">
        <v>46</v>
      </c>
      <c r="H15" s="19" t="s">
        <v>47</v>
      </c>
      <c r="I15" s="21" t="s">
        <v>46</v>
      </c>
      <c r="J15" s="67" t="s">
        <v>48</v>
      </c>
      <c r="K15" s="44" t="s">
        <v>49</v>
      </c>
    </row>
    <row r="16" spans="1:11" s="22" customFormat="1" ht="10.5" customHeight="1">
      <c r="A16" s="19" t="s">
        <v>50</v>
      </c>
      <c r="B16" s="19"/>
      <c r="C16" s="19"/>
      <c r="D16" s="19" t="s">
        <v>117</v>
      </c>
      <c r="E16" s="19" t="s">
        <v>118</v>
      </c>
      <c r="F16" s="19" t="s">
        <v>119</v>
      </c>
      <c r="G16" s="18" t="s">
        <v>51</v>
      </c>
      <c r="H16" s="19" t="s">
        <v>129</v>
      </c>
      <c r="I16" s="21" t="s">
        <v>51</v>
      </c>
      <c r="J16" s="20" t="s">
        <v>52</v>
      </c>
      <c r="K16" s="44" t="s">
        <v>53</v>
      </c>
    </row>
    <row r="17" spans="1:11" ht="10.5" customHeight="1" thickBot="1">
      <c r="A17" s="23"/>
      <c r="B17" s="24"/>
      <c r="C17" s="24"/>
      <c r="D17" s="24"/>
      <c r="E17" s="24"/>
      <c r="F17" s="24"/>
      <c r="G17" s="25"/>
      <c r="H17" s="26" t="s">
        <v>130</v>
      </c>
      <c r="I17" s="28" t="s">
        <v>54</v>
      </c>
      <c r="J17" s="27" t="s">
        <v>55</v>
      </c>
      <c r="K17" s="45" t="s">
        <v>56</v>
      </c>
    </row>
    <row r="18" spans="1:11" ht="10.5" customHeight="1">
      <c r="A18" s="66" t="s">
        <v>57</v>
      </c>
      <c r="B18" s="124">
        <v>40330</v>
      </c>
      <c r="C18" s="124">
        <v>40330</v>
      </c>
      <c r="D18" s="62"/>
      <c r="E18" s="62"/>
      <c r="F18" s="63"/>
      <c r="G18" s="63" t="s">
        <v>58</v>
      </c>
      <c r="H18" s="63" t="s">
        <v>144</v>
      </c>
      <c r="I18" s="77" t="e">
        <f>$F$55*H18*$F$56/100</f>
        <v>#VALUE!</v>
      </c>
      <c r="J18" s="77"/>
      <c r="K18" s="78"/>
    </row>
    <row r="19" spans="1:11" ht="10.5" customHeight="1">
      <c r="A19" s="29" t="s">
        <v>59</v>
      </c>
      <c r="B19" s="69" t="s">
        <v>144</v>
      </c>
      <c r="C19" s="126"/>
      <c r="D19" s="33"/>
      <c r="E19" s="33"/>
      <c r="F19" s="31"/>
      <c r="G19" s="31" t="s">
        <v>58</v>
      </c>
      <c r="H19" s="31" t="s">
        <v>144</v>
      </c>
      <c r="I19" s="79" t="e">
        <f aca="true" t="shared" si="0" ref="I19:I52">$F$55*H19*$F$56/100</f>
        <v>#VALUE!</v>
      </c>
      <c r="J19" s="79"/>
      <c r="K19" s="80"/>
    </row>
    <row r="20" spans="1:11" ht="10.5" customHeight="1">
      <c r="A20" s="29" t="s">
        <v>60</v>
      </c>
      <c r="B20" s="69" t="s">
        <v>144</v>
      </c>
      <c r="C20" s="69"/>
      <c r="D20" s="33"/>
      <c r="E20" s="33"/>
      <c r="F20" s="31"/>
      <c r="G20" s="31" t="s">
        <v>58</v>
      </c>
      <c r="H20" s="31" t="s">
        <v>144</v>
      </c>
      <c r="I20" s="79" t="e">
        <f t="shared" si="0"/>
        <v>#VALUE!</v>
      </c>
      <c r="J20" s="79"/>
      <c r="K20" s="80"/>
    </row>
    <row r="21" spans="1:11" ht="10.5" customHeight="1">
      <c r="A21" s="29" t="s">
        <v>61</v>
      </c>
      <c r="B21" s="69" t="s">
        <v>144</v>
      </c>
      <c r="C21" s="69"/>
      <c r="D21" s="33"/>
      <c r="E21" s="33"/>
      <c r="F21" s="31"/>
      <c r="G21" s="31" t="s">
        <v>58</v>
      </c>
      <c r="H21" s="31" t="s">
        <v>144</v>
      </c>
      <c r="I21" s="79" t="e">
        <f t="shared" si="0"/>
        <v>#VALUE!</v>
      </c>
      <c r="J21" s="79"/>
      <c r="K21" s="80"/>
    </row>
    <row r="22" spans="1:11" ht="10.5" customHeight="1">
      <c r="A22" s="29" t="s">
        <v>62</v>
      </c>
      <c r="B22" s="69" t="s">
        <v>144</v>
      </c>
      <c r="C22" s="69"/>
      <c r="D22" s="31"/>
      <c r="E22" s="31"/>
      <c r="F22" s="31"/>
      <c r="G22" s="31" t="s">
        <v>58</v>
      </c>
      <c r="H22" s="31" t="s">
        <v>144</v>
      </c>
      <c r="I22" s="79" t="e">
        <f t="shared" si="0"/>
        <v>#VALUE!</v>
      </c>
      <c r="J22" s="79"/>
      <c r="K22" s="80"/>
    </row>
    <row r="23" spans="1:11" ht="10.5" customHeight="1">
      <c r="A23" s="29" t="s">
        <v>63</v>
      </c>
      <c r="B23" s="69" t="s">
        <v>144</v>
      </c>
      <c r="C23" s="69"/>
      <c r="D23" s="31"/>
      <c r="E23" s="31"/>
      <c r="F23" s="31"/>
      <c r="G23" s="31" t="s">
        <v>58</v>
      </c>
      <c r="H23" s="31" t="s">
        <v>144</v>
      </c>
      <c r="I23" s="79" t="e">
        <f t="shared" si="0"/>
        <v>#VALUE!</v>
      </c>
      <c r="J23" s="79"/>
      <c r="K23" s="80"/>
    </row>
    <row r="24" spans="1:11" ht="10.5" customHeight="1">
      <c r="A24" s="29" t="s">
        <v>64</v>
      </c>
      <c r="B24" s="69" t="s">
        <v>144</v>
      </c>
      <c r="C24" s="69"/>
      <c r="D24" s="31"/>
      <c r="E24" s="31"/>
      <c r="F24" s="31"/>
      <c r="G24" s="31" t="s">
        <v>58</v>
      </c>
      <c r="H24" s="31" t="s">
        <v>144</v>
      </c>
      <c r="I24" s="79" t="e">
        <f t="shared" si="0"/>
        <v>#VALUE!</v>
      </c>
      <c r="J24" s="79"/>
      <c r="K24" s="80"/>
    </row>
    <row r="25" spans="1:11" ht="10.5" customHeight="1">
      <c r="A25" s="29" t="s">
        <v>65</v>
      </c>
      <c r="B25" s="69" t="s">
        <v>144</v>
      </c>
      <c r="C25" s="69"/>
      <c r="D25" s="31"/>
      <c r="E25" s="31"/>
      <c r="F25" s="31"/>
      <c r="G25" s="31" t="s">
        <v>58</v>
      </c>
      <c r="H25" s="31" t="s">
        <v>144</v>
      </c>
      <c r="I25" s="79" t="e">
        <f t="shared" si="0"/>
        <v>#VALUE!</v>
      </c>
      <c r="J25" s="79"/>
      <c r="K25" s="80"/>
    </row>
    <row r="26" spans="1:11" ht="10.5" customHeight="1">
      <c r="A26" s="34" t="s">
        <v>66</v>
      </c>
      <c r="B26" s="69" t="s">
        <v>151</v>
      </c>
      <c r="C26" s="69"/>
      <c r="D26" s="31"/>
      <c r="E26" s="31"/>
      <c r="F26" s="31"/>
      <c r="G26" s="31" t="s">
        <v>58</v>
      </c>
      <c r="H26" s="31" t="s">
        <v>144</v>
      </c>
      <c r="I26" s="79" t="e">
        <f t="shared" si="0"/>
        <v>#VALUE!</v>
      </c>
      <c r="J26" s="79"/>
      <c r="K26" s="80"/>
    </row>
    <row r="27" spans="1:11" ht="10.5" customHeight="1">
      <c r="A27" s="29" t="s">
        <v>36</v>
      </c>
      <c r="B27" s="69" t="s">
        <v>144</v>
      </c>
      <c r="C27" s="69"/>
      <c r="D27" s="31"/>
      <c r="E27" s="31"/>
      <c r="F27" s="31"/>
      <c r="G27" s="31" t="s">
        <v>58</v>
      </c>
      <c r="H27" s="31" t="s">
        <v>144</v>
      </c>
      <c r="I27" s="79" t="e">
        <f t="shared" si="0"/>
        <v>#VALUE!</v>
      </c>
      <c r="J27" s="79"/>
      <c r="K27" s="80"/>
    </row>
    <row r="28" spans="1:11" ht="10.5" customHeight="1">
      <c r="A28" s="29" t="s">
        <v>37</v>
      </c>
      <c r="B28" s="69" t="s">
        <v>144</v>
      </c>
      <c r="C28" s="69"/>
      <c r="D28" s="31"/>
      <c r="E28" s="31"/>
      <c r="F28" s="31"/>
      <c r="G28" s="31" t="s">
        <v>58</v>
      </c>
      <c r="H28" s="31" t="s">
        <v>144</v>
      </c>
      <c r="I28" s="79" t="e">
        <f t="shared" si="0"/>
        <v>#VALUE!</v>
      </c>
      <c r="J28" s="79"/>
      <c r="K28" s="80"/>
    </row>
    <row r="29" spans="1:11" ht="10.5" customHeight="1">
      <c r="A29" s="29" t="s">
        <v>38</v>
      </c>
      <c r="B29" s="69" t="s">
        <v>144</v>
      </c>
      <c r="C29" s="69"/>
      <c r="D29" s="31"/>
      <c r="E29" s="31"/>
      <c r="F29" s="31"/>
      <c r="G29" s="31" t="s">
        <v>58</v>
      </c>
      <c r="H29" s="31" t="s">
        <v>144</v>
      </c>
      <c r="I29" s="79" t="e">
        <f t="shared" si="0"/>
        <v>#VALUE!</v>
      </c>
      <c r="J29" s="79"/>
      <c r="K29" s="80"/>
    </row>
    <row r="30" spans="1:11" ht="10.5" customHeight="1">
      <c r="A30" s="29" t="s">
        <v>39</v>
      </c>
      <c r="B30" s="69" t="s">
        <v>144</v>
      </c>
      <c r="C30" s="69"/>
      <c r="D30" s="31"/>
      <c r="E30" s="31"/>
      <c r="F30" s="31"/>
      <c r="G30" s="31" t="s">
        <v>58</v>
      </c>
      <c r="H30" s="31" t="s">
        <v>144</v>
      </c>
      <c r="I30" s="79" t="e">
        <f t="shared" si="0"/>
        <v>#VALUE!</v>
      </c>
      <c r="J30" s="79"/>
      <c r="K30" s="80"/>
    </row>
    <row r="31" spans="1:11" ht="10.5" customHeight="1">
      <c r="A31" s="29" t="s">
        <v>40</v>
      </c>
      <c r="B31" s="69" t="s">
        <v>144</v>
      </c>
      <c r="C31" s="69"/>
      <c r="D31" s="31"/>
      <c r="E31" s="31"/>
      <c r="F31" s="31"/>
      <c r="G31" s="31" t="s">
        <v>58</v>
      </c>
      <c r="H31" s="31" t="s">
        <v>144</v>
      </c>
      <c r="I31" s="79" t="e">
        <f t="shared" si="0"/>
        <v>#VALUE!</v>
      </c>
      <c r="J31" s="79"/>
      <c r="K31" s="80"/>
    </row>
    <row r="32" spans="1:11" ht="10.5" customHeight="1">
      <c r="A32" s="29" t="s">
        <v>41</v>
      </c>
      <c r="B32" s="69" t="s">
        <v>144</v>
      </c>
      <c r="C32" s="69"/>
      <c r="D32" s="31"/>
      <c r="E32" s="31"/>
      <c r="F32" s="31"/>
      <c r="G32" s="31" t="s">
        <v>58</v>
      </c>
      <c r="H32" s="31" t="s">
        <v>144</v>
      </c>
      <c r="I32" s="79" t="e">
        <f t="shared" si="0"/>
        <v>#VALUE!</v>
      </c>
      <c r="J32" s="79"/>
      <c r="K32" s="80"/>
    </row>
    <row r="33" spans="1:11" ht="10.5" customHeight="1">
      <c r="A33" s="29" t="s">
        <v>67</v>
      </c>
      <c r="B33" s="69" t="s">
        <v>144</v>
      </c>
      <c r="C33" s="69"/>
      <c r="D33" s="31"/>
      <c r="E33" s="31"/>
      <c r="F33" s="31"/>
      <c r="G33" s="31" t="s">
        <v>58</v>
      </c>
      <c r="H33" s="31" t="s">
        <v>144</v>
      </c>
      <c r="I33" s="79" t="e">
        <f t="shared" si="0"/>
        <v>#VALUE!</v>
      </c>
      <c r="J33" s="79"/>
      <c r="K33" s="80"/>
    </row>
    <row r="34" spans="1:11" ht="10.5" customHeight="1">
      <c r="A34" s="29" t="s">
        <v>68</v>
      </c>
      <c r="B34" s="70" t="s">
        <v>144</v>
      </c>
      <c r="C34" s="70"/>
      <c r="D34" s="35"/>
      <c r="E34" s="35"/>
      <c r="F34" s="31"/>
      <c r="G34" s="31" t="s">
        <v>58</v>
      </c>
      <c r="H34" s="31" t="s">
        <v>144</v>
      </c>
      <c r="I34" s="79" t="e">
        <f t="shared" si="0"/>
        <v>#VALUE!</v>
      </c>
      <c r="J34" s="79"/>
      <c r="K34" s="80"/>
    </row>
    <row r="35" spans="1:11" ht="10.5" customHeight="1">
      <c r="A35" s="29" t="s">
        <v>69</v>
      </c>
      <c r="B35" s="69" t="s">
        <v>144</v>
      </c>
      <c r="C35" s="69"/>
      <c r="D35" s="31"/>
      <c r="E35" s="31"/>
      <c r="F35" s="31"/>
      <c r="G35" s="31" t="s">
        <v>58</v>
      </c>
      <c r="H35" s="31" t="s">
        <v>144</v>
      </c>
      <c r="I35" s="79" t="e">
        <f t="shared" si="0"/>
        <v>#VALUE!</v>
      </c>
      <c r="J35" s="79"/>
      <c r="K35" s="80"/>
    </row>
    <row r="36" spans="1:11" ht="10.5" customHeight="1">
      <c r="A36" s="29" t="s">
        <v>70</v>
      </c>
      <c r="B36" s="69" t="s">
        <v>144</v>
      </c>
      <c r="C36" s="69"/>
      <c r="D36" s="31"/>
      <c r="E36" s="31"/>
      <c r="F36" s="31"/>
      <c r="G36" s="31" t="s">
        <v>58</v>
      </c>
      <c r="H36" s="31" t="s">
        <v>144</v>
      </c>
      <c r="I36" s="79" t="e">
        <f t="shared" si="0"/>
        <v>#VALUE!</v>
      </c>
      <c r="J36" s="79"/>
      <c r="K36" s="80"/>
    </row>
    <row r="37" spans="1:11" ht="10.5" customHeight="1">
      <c r="A37" s="29" t="s">
        <v>71</v>
      </c>
      <c r="B37" s="69" t="s">
        <v>144</v>
      </c>
      <c r="C37" s="69"/>
      <c r="D37" s="31"/>
      <c r="E37" s="31"/>
      <c r="F37" s="31"/>
      <c r="G37" s="31" t="s">
        <v>58</v>
      </c>
      <c r="H37" s="31" t="s">
        <v>144</v>
      </c>
      <c r="I37" s="79" t="e">
        <f t="shared" si="0"/>
        <v>#VALUE!</v>
      </c>
      <c r="J37" s="79"/>
      <c r="K37" s="80"/>
    </row>
    <row r="38" spans="1:11" ht="10.5" customHeight="1">
      <c r="A38" s="29" t="s">
        <v>72</v>
      </c>
      <c r="B38" s="69" t="s">
        <v>144</v>
      </c>
      <c r="C38" s="69"/>
      <c r="D38" s="31"/>
      <c r="E38" s="31"/>
      <c r="F38" s="31"/>
      <c r="G38" s="31" t="s">
        <v>58</v>
      </c>
      <c r="H38" s="31" t="s">
        <v>144</v>
      </c>
      <c r="I38" s="79" t="e">
        <f t="shared" si="0"/>
        <v>#VALUE!</v>
      </c>
      <c r="J38" s="79"/>
      <c r="K38" s="80"/>
    </row>
    <row r="39" spans="1:11" ht="10.5" customHeight="1">
      <c r="A39" s="29" t="s">
        <v>73</v>
      </c>
      <c r="B39" s="69" t="s">
        <v>144</v>
      </c>
      <c r="C39" s="69"/>
      <c r="D39" s="31"/>
      <c r="E39" s="31"/>
      <c r="F39" s="31"/>
      <c r="G39" s="31" t="s">
        <v>58</v>
      </c>
      <c r="H39" s="31" t="s">
        <v>144</v>
      </c>
      <c r="I39" s="79" t="e">
        <f t="shared" si="0"/>
        <v>#VALUE!</v>
      </c>
      <c r="J39" s="79"/>
      <c r="K39" s="80"/>
    </row>
    <row r="40" spans="1:11" ht="10.5" customHeight="1">
      <c r="A40" s="29" t="s">
        <v>74</v>
      </c>
      <c r="B40" s="69" t="s">
        <v>144</v>
      </c>
      <c r="C40" s="69"/>
      <c r="D40" s="31"/>
      <c r="E40" s="31"/>
      <c r="F40" s="31"/>
      <c r="G40" s="31" t="s">
        <v>58</v>
      </c>
      <c r="H40" s="31" t="s">
        <v>144</v>
      </c>
      <c r="I40" s="79" t="e">
        <f t="shared" si="0"/>
        <v>#VALUE!</v>
      </c>
      <c r="J40" s="79"/>
      <c r="K40" s="80"/>
    </row>
    <row r="41" spans="1:11" ht="10.5" customHeight="1">
      <c r="A41" s="29" t="s">
        <v>75</v>
      </c>
      <c r="B41" s="69" t="s">
        <v>144</v>
      </c>
      <c r="C41" s="69"/>
      <c r="D41" s="31"/>
      <c r="E41" s="31"/>
      <c r="F41" s="31"/>
      <c r="G41" s="31" t="s">
        <v>58</v>
      </c>
      <c r="H41" s="31" t="s">
        <v>144</v>
      </c>
      <c r="I41" s="79" t="e">
        <f t="shared" si="0"/>
        <v>#VALUE!</v>
      </c>
      <c r="J41" s="79"/>
      <c r="K41" s="80"/>
    </row>
    <row r="42" spans="1:11" ht="10.5" customHeight="1">
      <c r="A42" s="29" t="s">
        <v>76</v>
      </c>
      <c r="B42" s="69" t="s">
        <v>144</v>
      </c>
      <c r="C42" s="69"/>
      <c r="D42" s="31"/>
      <c r="E42" s="31"/>
      <c r="F42" s="31"/>
      <c r="G42" s="31" t="s">
        <v>58</v>
      </c>
      <c r="H42" s="31" t="s">
        <v>144</v>
      </c>
      <c r="I42" s="79" t="e">
        <f t="shared" si="0"/>
        <v>#VALUE!</v>
      </c>
      <c r="J42" s="79"/>
      <c r="K42" s="80"/>
    </row>
    <row r="43" spans="1:11" ht="10.5" customHeight="1">
      <c r="A43" s="29" t="s">
        <v>77</v>
      </c>
      <c r="B43" s="69" t="s">
        <v>144</v>
      </c>
      <c r="C43" s="69"/>
      <c r="D43" s="31"/>
      <c r="E43" s="31"/>
      <c r="F43" s="31"/>
      <c r="G43" s="31" t="s">
        <v>58</v>
      </c>
      <c r="H43" s="31" t="s">
        <v>144</v>
      </c>
      <c r="I43" s="79" t="e">
        <f t="shared" si="0"/>
        <v>#VALUE!</v>
      </c>
      <c r="J43" s="79"/>
      <c r="K43" s="80"/>
    </row>
    <row r="44" spans="1:11" ht="10.5" customHeight="1">
      <c r="A44" s="29" t="s">
        <v>78</v>
      </c>
      <c r="B44" s="69" t="s">
        <v>144</v>
      </c>
      <c r="C44" s="69"/>
      <c r="D44" s="31"/>
      <c r="E44" s="31"/>
      <c r="F44" s="31"/>
      <c r="G44" s="31" t="s">
        <v>58</v>
      </c>
      <c r="H44" s="31" t="s">
        <v>144</v>
      </c>
      <c r="I44" s="79" t="e">
        <f t="shared" si="0"/>
        <v>#VALUE!</v>
      </c>
      <c r="J44" s="79"/>
      <c r="K44" s="80"/>
    </row>
    <row r="45" spans="1:11" ht="10.5" customHeight="1">
      <c r="A45" s="29" t="s">
        <v>79</v>
      </c>
      <c r="B45" s="69" t="s">
        <v>144</v>
      </c>
      <c r="C45" s="69"/>
      <c r="D45" s="31"/>
      <c r="E45" s="31"/>
      <c r="F45" s="31"/>
      <c r="G45" s="31" t="s">
        <v>58</v>
      </c>
      <c r="H45" s="31" t="s">
        <v>144</v>
      </c>
      <c r="I45" s="79" t="e">
        <f t="shared" si="0"/>
        <v>#VALUE!</v>
      </c>
      <c r="J45" s="79"/>
      <c r="K45" s="80"/>
    </row>
    <row r="46" spans="1:11" ht="10.5" customHeight="1">
      <c r="A46" s="29" t="s">
        <v>80</v>
      </c>
      <c r="B46" s="69" t="s">
        <v>144</v>
      </c>
      <c r="C46" s="69"/>
      <c r="D46" s="31"/>
      <c r="E46" s="31"/>
      <c r="F46" s="31"/>
      <c r="G46" s="31" t="s">
        <v>58</v>
      </c>
      <c r="H46" s="31" t="s">
        <v>144</v>
      </c>
      <c r="I46" s="79" t="e">
        <f t="shared" si="0"/>
        <v>#VALUE!</v>
      </c>
      <c r="J46" s="79"/>
      <c r="K46" s="80"/>
    </row>
    <row r="47" spans="1:11" ht="10.5" customHeight="1">
      <c r="A47" s="29" t="s">
        <v>81</v>
      </c>
      <c r="B47" s="69" t="s">
        <v>144</v>
      </c>
      <c r="C47" s="69"/>
      <c r="D47" s="31"/>
      <c r="E47" s="31"/>
      <c r="F47" s="31"/>
      <c r="G47" s="31" t="s">
        <v>58</v>
      </c>
      <c r="H47" s="31" t="s">
        <v>144</v>
      </c>
      <c r="I47" s="79" t="e">
        <f t="shared" si="0"/>
        <v>#VALUE!</v>
      </c>
      <c r="J47" s="79"/>
      <c r="K47" s="80"/>
    </row>
    <row r="48" spans="1:11" ht="10.5" customHeight="1">
      <c r="A48" s="29" t="s">
        <v>82</v>
      </c>
      <c r="B48" s="69"/>
      <c r="C48" s="69"/>
      <c r="D48" s="31"/>
      <c r="E48" s="31"/>
      <c r="F48" s="31"/>
      <c r="G48" s="31" t="s">
        <v>58</v>
      </c>
      <c r="H48" s="31"/>
      <c r="I48" s="79" t="e">
        <f t="shared" si="0"/>
        <v>#VALUE!</v>
      </c>
      <c r="J48" s="79"/>
      <c r="K48" s="80"/>
    </row>
    <row r="49" spans="1:11" ht="10.5" customHeight="1">
      <c r="A49" s="29" t="s">
        <v>83</v>
      </c>
      <c r="B49" s="69"/>
      <c r="C49" s="69"/>
      <c r="D49" s="31"/>
      <c r="E49" s="31"/>
      <c r="F49" s="31"/>
      <c r="G49" s="31" t="s">
        <v>58</v>
      </c>
      <c r="H49" s="31"/>
      <c r="I49" s="79" t="e">
        <f t="shared" si="0"/>
        <v>#VALUE!</v>
      </c>
      <c r="J49" s="79"/>
      <c r="K49" s="80"/>
    </row>
    <row r="50" spans="1:11" ht="10.5" customHeight="1">
      <c r="A50" s="29" t="s">
        <v>84</v>
      </c>
      <c r="B50" s="69"/>
      <c r="C50" s="69"/>
      <c r="D50" s="31"/>
      <c r="E50" s="31"/>
      <c r="F50" s="31"/>
      <c r="G50" s="31" t="s">
        <v>58</v>
      </c>
      <c r="H50" s="31"/>
      <c r="I50" s="79" t="e">
        <f t="shared" si="0"/>
        <v>#VALUE!</v>
      </c>
      <c r="J50" s="79"/>
      <c r="K50" s="80"/>
    </row>
    <row r="51" spans="1:11" ht="10.5" customHeight="1">
      <c r="A51" s="29" t="s">
        <v>85</v>
      </c>
      <c r="B51" s="69"/>
      <c r="C51" s="69"/>
      <c r="D51" s="31"/>
      <c r="E51" s="31"/>
      <c r="F51" s="31"/>
      <c r="G51" s="31" t="s">
        <v>58</v>
      </c>
      <c r="H51" s="31"/>
      <c r="I51" s="79" t="e">
        <f t="shared" si="0"/>
        <v>#VALUE!</v>
      </c>
      <c r="J51" s="79"/>
      <c r="K51" s="80"/>
    </row>
    <row r="52" spans="1:11" ht="10.5" customHeight="1" thickBot="1">
      <c r="A52" s="83" t="s">
        <v>86</v>
      </c>
      <c r="B52" s="76"/>
      <c r="C52" s="76"/>
      <c r="D52" s="15"/>
      <c r="E52" s="15"/>
      <c r="F52" s="15"/>
      <c r="G52" s="15" t="s">
        <v>58</v>
      </c>
      <c r="H52" s="15"/>
      <c r="I52" s="81" t="e">
        <f t="shared" si="0"/>
        <v>#VALUE!</v>
      </c>
      <c r="J52" s="81"/>
      <c r="K52" s="82"/>
    </row>
    <row r="53" spans="1:11" s="102" customFormat="1" ht="14.25" customHeight="1" thickBot="1">
      <c r="A53" s="96" t="s">
        <v>87</v>
      </c>
      <c r="B53" s="97"/>
      <c r="C53" s="97"/>
      <c r="D53" s="97"/>
      <c r="E53" s="97"/>
      <c r="F53" s="97"/>
      <c r="G53" s="98"/>
      <c r="H53" s="99">
        <f>SUM(H18:H52)</f>
        <v>0</v>
      </c>
      <c r="I53" s="100" t="e">
        <f>SUM(I18:I52)</f>
        <v>#VALUE!</v>
      </c>
      <c r="J53" s="100">
        <f>SUM(J18:J52)</f>
        <v>0</v>
      </c>
      <c r="K53" s="101">
        <f>SUM(K18:K52)</f>
        <v>0</v>
      </c>
    </row>
    <row r="54" spans="1:11" ht="10.5" customHeight="1">
      <c r="A54" s="88" t="s">
        <v>88</v>
      </c>
      <c r="B54" s="89"/>
      <c r="C54" s="89"/>
      <c r="D54" s="89"/>
      <c r="E54" s="89"/>
      <c r="F54" s="48" t="str">
        <f>IF('Fogy-elsz.'!$F$16=1,"benzin","gázolaj")</f>
        <v>benzin</v>
      </c>
      <c r="G54" s="22"/>
      <c r="H54" s="22"/>
      <c r="I54" s="22"/>
      <c r="K54" s="46"/>
    </row>
    <row r="55" spans="1:11" ht="10.5" customHeight="1">
      <c r="A55" s="38" t="s">
        <v>89</v>
      </c>
      <c r="B55" s="32"/>
      <c r="C55" s="39"/>
      <c r="D55" s="32"/>
      <c r="E55" s="32"/>
      <c r="F55" s="95" t="str">
        <f>'Fogy-elsz.'!$C$11</f>
        <v> </v>
      </c>
      <c r="G55" s="84" t="s">
        <v>90</v>
      </c>
      <c r="H55" s="40"/>
      <c r="I55" s="43"/>
      <c r="J55" s="103" t="e">
        <f>I53</f>
        <v>#VALUE!</v>
      </c>
      <c r="K55" s="46"/>
    </row>
    <row r="56" spans="1:11" ht="10.5" customHeight="1">
      <c r="A56" s="38" t="s">
        <v>91</v>
      </c>
      <c r="B56" s="32"/>
      <c r="C56" s="32"/>
      <c r="D56" s="32"/>
      <c r="E56" s="39"/>
      <c r="F56" s="95" t="e">
        <f>'Fogy-elsz.'!$E$23</f>
        <v>#N/A</v>
      </c>
      <c r="G56" s="84" t="s">
        <v>92</v>
      </c>
      <c r="H56" s="40"/>
      <c r="I56" s="43"/>
      <c r="J56" s="103">
        <f>H53*'Fogy-elsz.'!$E$25</f>
        <v>0</v>
      </c>
      <c r="K56" s="46"/>
    </row>
    <row r="57" spans="1:11" ht="10.5" customHeight="1">
      <c r="A57" s="37" t="s">
        <v>93</v>
      </c>
      <c r="B57" s="87"/>
      <c r="C57" s="22"/>
      <c r="D57" s="22"/>
      <c r="E57" s="22"/>
      <c r="F57" s="90"/>
      <c r="G57" s="84" t="s">
        <v>120</v>
      </c>
      <c r="H57" s="40"/>
      <c r="I57" s="43"/>
      <c r="J57" s="104" t="e">
        <f>SUM(J55+J56)</f>
        <v>#VALUE!</v>
      </c>
      <c r="K57" s="46"/>
    </row>
    <row r="58" spans="1:11" ht="10.5" customHeight="1">
      <c r="A58" s="92"/>
      <c r="B58" s="138" t="s">
        <v>94</v>
      </c>
      <c r="C58" s="138"/>
      <c r="D58" s="85"/>
      <c r="E58" s="84"/>
      <c r="F58" s="95" t="s">
        <v>95</v>
      </c>
      <c r="G58" s="105" t="s">
        <v>121</v>
      </c>
      <c r="H58" s="40"/>
      <c r="I58" s="43"/>
      <c r="J58" s="49" t="e">
        <f>J57+J53+K53</f>
        <v>#VALUE!</v>
      </c>
      <c r="K58" s="46"/>
    </row>
    <row r="59" spans="1:11" ht="10.5" customHeight="1">
      <c r="A59" s="92"/>
      <c r="B59" s="139" t="s">
        <v>96</v>
      </c>
      <c r="C59" s="139"/>
      <c r="D59" s="85"/>
      <c r="E59" s="84"/>
      <c r="F59" s="95" t="s">
        <v>95</v>
      </c>
      <c r="G59" s="106" t="s">
        <v>122</v>
      </c>
      <c r="H59" s="93"/>
      <c r="I59" s="93"/>
      <c r="J59" s="50">
        <v>0</v>
      </c>
      <c r="K59" s="46"/>
    </row>
    <row r="60" spans="1:11" ht="10.5" customHeight="1">
      <c r="A60" s="91"/>
      <c r="B60" s="139" t="s">
        <v>97</v>
      </c>
      <c r="C60" s="139"/>
      <c r="D60" s="22"/>
      <c r="E60" s="31"/>
      <c r="F60" s="94" t="s">
        <v>95</v>
      </c>
      <c r="G60" s="30"/>
      <c r="H60" s="32"/>
      <c r="I60" s="39"/>
      <c r="J60" s="31"/>
      <c r="K60" s="46"/>
    </row>
    <row r="61" spans="1:11" ht="10.5" customHeight="1" thickBot="1">
      <c r="A61" s="86"/>
      <c r="B61" s="41"/>
      <c r="C61" s="41"/>
      <c r="D61" s="41"/>
      <c r="E61" s="41"/>
      <c r="F61" s="41"/>
      <c r="G61" s="86"/>
      <c r="H61" s="41"/>
      <c r="I61" s="41"/>
      <c r="J61" s="41"/>
      <c r="K61" s="42"/>
    </row>
    <row r="62" ht="12" thickBot="1"/>
    <row r="63" spans="6:9" ht="13.5" thickBot="1">
      <c r="F63" s="118" t="s">
        <v>101</v>
      </c>
      <c r="G63" s="119"/>
      <c r="H63" s="119"/>
      <c r="I63" s="120" t="e">
        <f>J58-J59</f>
        <v>#VALUE!</v>
      </c>
    </row>
    <row r="65" spans="2:10" ht="11.25">
      <c r="B65" s="16" t="s">
        <v>102</v>
      </c>
      <c r="H65" s="51"/>
      <c r="I65" s="51"/>
      <c r="J65" s="51"/>
    </row>
    <row r="66" ht="11.25">
      <c r="I66" s="52" t="s">
        <v>103</v>
      </c>
    </row>
    <row r="68" spans="2:10" ht="11.25">
      <c r="B68" s="16" t="s">
        <v>104</v>
      </c>
      <c r="H68" s="51"/>
      <c r="I68" s="51"/>
      <c r="J68" s="51"/>
    </row>
    <row r="69" ht="11.25">
      <c r="I69" s="52" t="s">
        <v>103</v>
      </c>
    </row>
    <row r="70" ht="11.25">
      <c r="B70" s="16" t="s">
        <v>42</v>
      </c>
    </row>
  </sheetData>
  <sheetProtection/>
  <protectedRanges>
    <protectedRange sqref="J55:J57" name="Tartom?ny1_1"/>
  </protectedRanges>
  <mergeCells count="8">
    <mergeCell ref="D15:F15"/>
    <mergeCell ref="B58:C58"/>
    <mergeCell ref="B59:C59"/>
    <mergeCell ref="B60:C60"/>
    <mergeCell ref="A2:K2"/>
    <mergeCell ref="A3:K3"/>
    <mergeCell ref="H10:I10"/>
    <mergeCell ref="A13:C13"/>
  </mergeCells>
  <printOptions/>
  <pageMargins left="0.53" right="0.63" top="0.36" bottom="1" header="0.61" footer="0.5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STALLUM S+S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Ágoston Márta</dc:creator>
  <cp:keywords/>
  <dc:description/>
  <cp:lastModifiedBy>WinXP4ever</cp:lastModifiedBy>
  <cp:lastPrinted>2009-01-11T21:12:17Z</cp:lastPrinted>
  <dcterms:created xsi:type="dcterms:W3CDTF">2001-01-07T17:07:25Z</dcterms:created>
  <dcterms:modified xsi:type="dcterms:W3CDTF">2010-03-06T11:27:55Z</dcterms:modified>
  <cp:category/>
  <cp:version/>
  <cp:contentType/>
  <cp:contentStatus/>
</cp:coreProperties>
</file>